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2\EXCEL\INFORMACION CONTABLE\"/>
    </mc:Choice>
  </mc:AlternateContent>
  <bookViews>
    <workbookView xWindow="-120" yWindow="-120" windowWidth="29040" windowHeight="1572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<sst xmlns="http://schemas.openxmlformats.org/spreadsheetml/2006/main" count="952" uniqueCount="675">
  <si>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</si>
  <si>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</si>
  <si>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</si>
  <si>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</si>
  <si>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</si>
  <si>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</si>
  <si>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</si>
  <si>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</si>
  <si>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</si>
  <si>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</si>
  <si>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</si>
  <si>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</si>
  <si>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</si>
  <si>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</si>
  <si>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</si>
  <si>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</si>
  <si>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</si>
  <si>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</si>
  <si>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</si>
  <si>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</si>
  <si>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</si>
  <si>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</si>
  <si>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</si>
  <si>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</si>
  <si>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</si>
  <si>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</si>
  <si>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</si>
  <si>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</si>
  <si>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</si>
  <si>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</si>
  <si>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</si>
  <si>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</si>
  <si>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</si>
  <si>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</si>
  <si>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</si>
  <si>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</si>
  <si>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</si>
  <si>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</si>
  <si>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</si>
  <si>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</si>
  <si>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</si>
  <si>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</si>
  <si>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</si>
  <si>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</si>
  <si>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</si>
  <si>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</si>
  <si>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</si>
  <si>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</si>
  <si>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</si>
  <si>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</si>
  <si>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</si>
  <si>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</si>
  <si>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</si>
  <si>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</si>
  <si>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</si>
  <si>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</si>
  <si>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</si>
  <si>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</si>
  <si>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</si>
  <si>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</si>
  <si>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</si>
  <si>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</si>
  <si>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</si>
  <si>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</si>
  <si>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</si>
  <si>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</si>
  <si>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</si>
  <si>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</si>
  <si>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</si>
  <si>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</si>
  <si>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</si>
  <si>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</si>
  <si>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</si>
  <si>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</si>
  <si>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</si>
  <si>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</si>
  <si>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</si>
  <si>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</si>
  <si>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</si>
  <si>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</si>
  <si>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</si>
  <si>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</si>
  <si>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</si>
  <si>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</si>
  <si>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</si>
  <si>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</si>
  <si>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</si>
  <si>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</si>
  <si>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</si>
  <si>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</si>
  <si>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</si>
  <si>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</si>
  <si>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</si>
  <si>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</si>
  <si>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</si>
  <si>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</si>
  <si>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</si>
  <si>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</si>
  <si>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</si>
  <si>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</si>
  <si>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</si>
  <si>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</si>
  <si>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</si>
  <si>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</si>
  <si>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</si>
  <si>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</si>
  <si>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</si>
  <si>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</si>
  <si>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</si>
  <si>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</si>
  <si>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</si>
  <si>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</si>
  <si>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</si>
  <si>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</si>
  <si>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</si>
  <si>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</si>
  <si>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</si>
  <si>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</si>
  <si>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</si>
  <si>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</si>
  <si>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</si>
  <si>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</si>
  <si>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</si>
  <si>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</si>
  <si>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</si>
  <si>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</si>
  <si>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</si>
  <si>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</si>
  <si>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</si>
  <si>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</si>
  <si>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</si>
  <si>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</si>
  <si>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</si>
  <si>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</si>
  <si>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</si>
  <si>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</si>
  <si>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</si>
  <si>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</si>
  <si>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</si>
  <si>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</si>
  <si>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</si>
  <si>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</si>
  <si>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</si>
  <si>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</si>
  <si>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</si>
  <si>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</si>
  <si>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</si>
  <si>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</si>
  <si>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</si>
  <si>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</si>
  <si>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</si>
  <si>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</si>
  <si>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</si>
  <si>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</si>
  <si>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</si>
  <si>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</si>
  <si>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</si>
  <si>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</si>
  <si>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</si>
  <si>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</si>
  <si>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</si>
  <si>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</si>
  <si>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</si>
  <si>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</si>
  <si>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</si>
  <si>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</si>
  <si>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</si>
  <si>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</si>
  <si>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</si>
  <si>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</si>
  <si>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</si>
  <si>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</si>
  <si>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</si>
  <si>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</si>
  <si>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</si>
  <si>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</si>
  <si>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</si>
  <si>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</si>
  <si>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</si>
  <si>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</si>
  <si>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</si>
  <si>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</si>
  <si>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</si>
  <si>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</si>
  <si>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</si>
  <si>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</si>
  <si>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</si>
  <si>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</si>
  <si>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</si>
  <si>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</si>
  <si>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</si>
  <si>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</si>
  <si>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</si>
  <si>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</si>
  <si>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</si>
  <si>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</si>
  <si>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</si>
  <si>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</si>
  <si>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</si>
  <si>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</si>
  <si>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</si>
  <si>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</si>
  <si>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</si>
  <si>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</si>
  <si>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</si>
  <si>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</si>
  <si>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</si>
  <si>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</si>
  <si>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</si>
  <si>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</si>
  <si>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</si>
  <si>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</si>
  <si>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</si>
  <si>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</si>
  <si>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</si>
  <si>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</si>
  <si>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</si>
  <si>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</si>
  <si>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</si>
  <si>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</si>
  <si>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</si>
  <si>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</si>
  <si>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</si>
  <si>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</si>
  <si>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</si>
  <si>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</si>
  <si>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</si>
  <si>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</si>
  <si>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</si>
  <si>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</si>
  <si>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</si>
  <si>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</si>
  <si>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</si>
  <si>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</si>
  <si>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</si>
  <si>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</si>
  <si>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</si>
  <si>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</si>
  <si>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</si>
  <si>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</si>
  <si>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</si>
  <si>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</si>
  <si>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</si>
  <si>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</si>
  <si>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</si>
  <si>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</si>
  <si>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</si>
  <si>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</si>
  <si>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</si>
  <si>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</si>
  <si>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</si>
  <si>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</si>
  <si>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</si>
  <si>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</si>
  <si>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</si>
  <si>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</si>
  <si>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</si>
  <si>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</si>
  <si>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</si>
  <si>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</si>
  <si>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</si>
  <si>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</si>
  <si>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</si>
  <si>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</si>
  <si>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</si>
  <si>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</si>
  <si>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</si>
  <si>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</si>
  <si>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</si>
  <si>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</si>
  <si>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</si>
  <si>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</si>
  <si>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</si>
  <si>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</si>
  <si>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</si>
  <si>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</si>
  <si>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</si>
  <si>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</si>
  <si>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</si>
  <si>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</si>
  <si>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</si>
  <si>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</si>
  <si>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</si>
  <si>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</si>
  <si>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</si>
  <si>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</si>
  <si>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</si>
  <si>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</si>
  <si>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</si>
  <si>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</si>
  <si>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</si>
  <si>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</si>
  <si>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</si>
  <si>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</si>
  <si>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</si>
  <si>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</si>
  <si>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</si>
  <si>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</si>
  <si>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</si>
  <si>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</si>
  <si>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</si>
  <si>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</si>
  <si>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</si>
  <si>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</si>
  <si>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</si>
  <si>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</si>
  <si>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</si>
  <si>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</si>
  <si>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</si>
  <si>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</si>
  <si>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</si>
  <si>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</si>
  <si>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</si>
  <si>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</si>
  <si>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</si>
  <si>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</si>
  <si>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</si>
  <si>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</si>
  <si>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</si>
  <si>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</si>
  <si>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</si>
  <si>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</si>
  <si>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</si>
  <si>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</si>
  <si>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</si>
  <si>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</si>
  <si>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</si>
  <si>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</si>
  <si>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</si>
  <si>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</si>
  <si>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</si>
  <si>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</si>
  <si>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</si>
  <si>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</si>
  <si>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</si>
  <si>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</si>
  <si>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</si>
  <si>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</si>
  <si>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</si>
  <si>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</si>
  <si>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</si>
  <si>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</si>
  <si>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</si>
  <si>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</si>
  <si>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</si>
  <si>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</si>
  <si>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</si>
  <si>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</si>
  <si>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</si>
  <si>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</si>
  <si>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</si>
  <si>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</si>
  <si>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</si>
  <si>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</si>
  <si>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</si>
  <si>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</si>
  <si>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</si>
  <si>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</si>
  <si>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</si>
  <si>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</si>
  <si>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</si>
  <si>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</si>
  <si>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</si>
  <si>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</si>
  <si>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</si>
  <si>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</si>
  <si>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</si>
  <si>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</si>
  <si>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</si>
  <si>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</si>
  <si>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</si>
  <si>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</si>
  <si>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</si>
  <si>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</si>
  <si>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</si>
  <si>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</si>
  <si>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</si>
  <si>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</si>
  <si>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</si>
  <si>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</si>
  <si>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</si>
  <si>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</si>
  <si>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</si>
  <si>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</si>
  <si>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</si>
  <si>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</si>
  <si>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</si>
  <si>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</si>
  <si>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</si>
  <si>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</si>
  <si>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</si>
  <si>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</si>
  <si>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</si>
  <si>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</si>
  <si>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</si>
  <si>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</si>
  <si>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</si>
  <si>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</si>
  <si>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</si>
  <si>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</si>
  <si>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</si>
  <si>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</si>
  <si>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</si>
  <si>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</si>
  <si>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</si>
  <si>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</si>
  <si>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</si>
  <si>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</si>
  <si>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</si>
  <si>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</si>
  <si>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</si>
  <si>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</si>
  <si>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</si>
  <si>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</si>
  <si>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</si>
  <si>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</si>
  <si>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</si>
  <si>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</si>
  <si>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</si>
  <si>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</si>
  <si>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</si>
  <si>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</si>
  <si>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</si>
  <si>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</si>
  <si>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</si>
  <si>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</si>
  <si>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</si>
  <si>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</si>
  <si>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</si>
  <si>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</si>
  <si>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</si>
  <si>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</si>
  <si>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</si>
  <si>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</si>
  <si>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</si>
  <si>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</si>
  <si>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</si>
  <si>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</si>
  <si>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</si>
  <si>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</si>
  <si>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</si>
  <si>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</si>
  <si>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</si>
  <si>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</si>
  <si>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</si>
  <si>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</si>
  <si>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</si>
  <si>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</si>
  <si>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</si>
  <si>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</si>
  <si>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</si>
  <si>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</si>
  <si>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</si>
  <si>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</si>
  <si>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</si>
  <si>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</si>
  <si>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</si>
  <si>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</si>
  <si>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</si>
  <si>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</si>
  <si>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</si>
  <si>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</si>
  <si>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</si>
  <si>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</si>
  <si>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</si>
  <si>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</si>
  <si>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</si>
  <si>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</si>
  <si>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</si>
  <si>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</si>
  <si>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</si>
  <si>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</si>
  <si>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</si>
  <si>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</si>
  <si>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</si>
  <si>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</si>
  <si>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</si>
  <si>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</si>
  <si>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</si>
  <si>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</si>
  <si>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</si>
  <si>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</si>
  <si>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</si>
  <si>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</si>
  <si>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</si>
  <si>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</si>
  <si>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</si>
  <si>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</si>
  <si>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</si>
  <si>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</si>
  <si>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</si>
  <si>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</si>
  <si>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</si>
  <si>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</si>
  <si>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</si>
  <si>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</si>
  <si>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</si>
  <si>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</si>
  <si>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</si>
  <si>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</si>
  <si>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</si>
  <si>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</si>
  <si>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</si>
  <si>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</si>
  <si>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</si>
  <si>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</si>
  <si>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</si>
  <si>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</si>
  <si>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</si>
  <si>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</si>
  <si>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</si>
  <si>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</si>
  <si>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</si>
  <si>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</si>
  <si>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</si>
  <si>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</si>
  <si>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</si>
  <si>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</si>
  <si>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</si>
  <si>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</si>
  <si>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</si>
  <si>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</si>
  <si>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</si>
  <si>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</si>
  <si>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</si>
  <si>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</si>
  <si>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</si>
  <si>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</si>
  <si>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</si>
  <si>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</si>
  <si>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</si>
  <si>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</si>
  <si>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</si>
  <si>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</si>
  <si>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</si>
  <si>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</si>
  <si>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</si>
  <si>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</si>
  <si>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</si>
  <si>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</si>
  <si>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</si>
  <si>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</si>
  <si>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</si>
  <si>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</si>
  <si>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</si>
  <si>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</si>
  <si>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</si>
  <si>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</si>
  <si>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</si>
  <si>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</si>
  <si>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</si>
  <si>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</si>
  <si>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</si>
  <si>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</si>
  <si>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</si>
  <si>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</si>
  <si>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</si>
  <si>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</si>
  <si>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</si>
  <si>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</si>
  <si>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</si>
  <si>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</si>
  <si>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</si>
  <si>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</si>
  <si>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</si>
  <si>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</si>
  <si>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</si>
  <si>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</si>
  <si>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</si>
  <si>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</si>
  <si>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</si>
  <si>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</si>
  <si>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</si>
  <si>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</si>
  <si>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</si>
  <si>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</si>
  <si>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</si>
  <si>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</si>
  <si>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</si>
  <si>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</si>
  <si>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</si>
  <si>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</si>
  <si>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</si>
  <si>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</si>
  <si>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</si>
  <si>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</si>
  <si>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</si>
  <si>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</si>
  <si>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</si>
  <si>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</si>
  <si>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</si>
  <si>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</si>
  <si>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</si>
  <si>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</si>
  <si>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</si>
  <si>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</si>
  <si>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</si>
  <si>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</si>
  <si>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</si>
  <si>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</si>
  <si>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</si>
  <si>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</si>
  <si>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</si>
  <si>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</si>
  <si>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</si>
  <si>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</si>
  <si>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</si>
  <si>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</si>
  <si>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</si>
  <si>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</si>
  <si>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</si>
  <si>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</si>
  <si>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</si>
  <si>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</si>
  <si>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</si>
  <si>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</si>
  <si>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</si>
  <si>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</si>
  <si>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</si>
  <si>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</si>
  <si>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</si>
  <si>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</si>
  <si>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</si>
  <si>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</si>
  <si>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</si>
  <si>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</si>
  <si>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</si>
  <si>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</si>
  <si>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</si>
  <si>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</si>
  <si>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</si>
  <si>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</si>
  <si>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</si>
  <si>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</si>
  <si>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</si>
  <si>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</si>
  <si>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</si>
  <si>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</si>
  <si>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</si>
  <si>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</si>
  <si>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</si>
  <si>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</si>
  <si>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</si>
  <si>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</si>
  <si>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</si>
  <si>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</si>
  <si>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</si>
  <si>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</si>
  <si>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</si>
  <si>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</si>
  <si>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</si>
  <si>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</si>
  <si>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</si>
  <si>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</si>
  <si>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</si>
  <si>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</si>
  <si>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</si>
  <si>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</si>
  <si>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</si>
  <si>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</si>
  <si>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</si>
  <si>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</si>
  <si>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</si>
  <si>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</si>
  <si>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</si>
  <si>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</si>
  <si>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</si>
  <si>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</si>
  <si>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</si>
  <si>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</si>
  <si>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</si>
  <si>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</si>
  <si>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Comisión Municipal del Deporte de Santa Cruz de Juventino Rosas, Gto.</t>
  </si>
  <si>
    <t>Correspondiente del 1 de Enero al 31 de Diciembre de 2022</t>
  </si>
  <si>
    <t>Correspondiente del 1 de Enero al 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</si>
</sst>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7" fillId="6" borderId="0" xfId="12" applyFont="1" applyFill="1" applyAlignment="1">
      <alignment vertical="center"/>
    </xf>
    <xf numFmtId="0" fontId="17" fillId="6" borderId="0" xfId="12" applyFont="1" applyFill="1" applyAlignment="1">
      <alignment vertical="center" wrapText="1"/>
    </xf>
    <xf numFmtId="0" fontId="17" fillId="6" borderId="0" xfId="9" applyFont="1" applyFill="1" applyAlignment="1">
      <alignment vertical="center" wrapText="1"/>
    </xf>
    <xf numFmtId="0" fontId="17" fillId="6" borderId="0" xfId="9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left" vertical="center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8" fillId="0" borderId="0" xfId="10" applyFont="1" applyAlignment="1">
      <alignment horizontal="left" vertical="top" wrapText="1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48</xdr:row>
      <xdr:rowOff>19051</xdr:rowOff>
    </xdr:from>
    <xdr:to>
      <xdr:col>3</xdr:col>
      <xdr:colOff>57150</xdr:colOff>
      <xdr:row>53</xdr:row>
      <xdr:rowOff>60050</xdr:rowOff>
    </xdr:to>
    <xdr:pic>
      <xdr:nvPicPr>
        <xdr:cNvPr id="2" name="Imagen 1" descr="Interfaz de usuario gráfica, Aplicación, Word&#10;&#10;Descripción generada automáticamente">
          <a:extLst>
            <a:ext uri="{FF2B5EF4-FFF2-40B4-BE49-F238E27FC236}">
              <a16:creationId xmlns:a16="http://schemas.microsoft.com/office/drawing/2014/main" id="{C6FDAC48-E18D-35EE-A010-EA4AE14A84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188" t="42245" r="17343" b="42533"/>
        <a:stretch/>
      </xdr:blipFill>
      <xdr:spPr bwMode="auto">
        <a:xfrm>
          <a:off x="28575" y="7372351"/>
          <a:ext cx="5600700" cy="755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61</xdr:row>
      <xdr:rowOff>95250</xdr:rowOff>
    </xdr:from>
    <xdr:to>
      <xdr:col>5</xdr:col>
      <xdr:colOff>799465</xdr:colOff>
      <xdr:row>67</xdr:row>
      <xdr:rowOff>80645</xdr:rowOff>
    </xdr:to>
    <xdr:pic>
      <xdr:nvPicPr>
        <xdr:cNvPr id="2" name="Imagen 1" descr="Interfaz de usuario gráfica, Aplicación, Word&#10;&#10;Descripción generada automáticamente">
          <a:extLst>
            <a:ext uri="{FF2B5EF4-FFF2-40B4-BE49-F238E27FC236}">
              <a16:creationId xmlns:a16="http://schemas.microsoft.com/office/drawing/2014/main" id="{71369059-75BE-55E0-40A2-C86345353F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188" t="42245" r="17343" b="42533"/>
        <a:stretch/>
      </xdr:blipFill>
      <xdr:spPr bwMode="auto">
        <a:xfrm>
          <a:off x="2581275" y="9239250"/>
          <a:ext cx="6247765" cy="84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customWidth="1"/>
    <col min="3" max="3" width="3.42578125" style="4" customWidth="1"/>
    <col min="4" max="4" width="12.85546875" style="4"/>
    <col min="5" max="5" width="13.28515625" style="4" customWidth="1"/>
    <col min="6" max="16384" width="12.85546875" style="4"/>
  </cols>
  <sheetData>
    <row r="1" spans="1:5" ht="18.95" customHeight="1" x14ac:dyDescent="0.2">
      <c r="A1" s="156" t="s">
        <v>672</v>
      </c>
      <c r="B1" s="156"/>
      <c r="C1" s="17"/>
      <c r="D1" s="14" t="s">
        <v>614</v>
      </c>
      <c r="E1" s="15">
        <v>2022</v>
      </c>
    </row>
    <row r="2" spans="1:5" ht="18.95" customHeight="1" x14ac:dyDescent="0.2">
      <c r="A2" s="157" t="s">
        <v>613</v>
      </c>
      <c r="B2" s="157"/>
      <c r="C2" s="36"/>
      <c r="D2" s="14" t="s">
        <v>615</v>
      </c>
      <c r="E2" s="17" t="s">
        <v>620</v>
      </c>
    </row>
    <row r="3" spans="1:5" ht="18.95" customHeight="1" x14ac:dyDescent="0.2">
      <c r="A3" s="156" t="s">
        <v>674</v>
      </c>
      <c r="B3" s="156"/>
      <c r="C3" s="17"/>
      <c r="D3" s="14" t="s">
        <v>616</v>
      </c>
      <c r="E3" s="15">
        <v>4</v>
      </c>
    </row>
    <row r="4" spans="1:5" ht="18.95" customHeight="1" x14ac:dyDescent="0.2">
      <c r="A4" s="156" t="s">
        <v>635</v>
      </c>
      <c r="B4" s="156"/>
      <c r="C4" s="156"/>
      <c r="D4" s="156"/>
      <c r="E4" s="156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76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15" sqref="E1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62" t="s">
        <v>672</v>
      </c>
      <c r="B1" s="163"/>
      <c r="C1" s="164"/>
    </row>
    <row r="2" spans="1:3" s="37" customFormat="1" ht="18" customHeight="1" x14ac:dyDescent="0.25">
      <c r="A2" s="165" t="s">
        <v>625</v>
      </c>
      <c r="B2" s="166"/>
      <c r="C2" s="167"/>
    </row>
    <row r="3" spans="1:3" s="37" customFormat="1" ht="18" customHeight="1" x14ac:dyDescent="0.25">
      <c r="A3" s="165" t="s">
        <v>673</v>
      </c>
      <c r="B3" s="166"/>
      <c r="C3" s="167"/>
    </row>
    <row r="4" spans="1:3" s="39" customFormat="1" ht="18" customHeight="1" x14ac:dyDescent="0.2">
      <c r="A4" s="168" t="s">
        <v>626</v>
      </c>
      <c r="B4" s="169"/>
      <c r="C4" s="170"/>
    </row>
    <row r="5" spans="1:3" x14ac:dyDescent="0.2">
      <c r="A5" s="54" t="s">
        <v>525</v>
      </c>
      <c r="B5" s="54"/>
      <c r="C5" s="132">
        <v>6951579.9000000004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6951579.9000000004</v>
      </c>
    </row>
    <row r="22" spans="1:3" ht="26.25" customHeight="1" x14ac:dyDescent="0.2">
      <c r="A22" s="171" t="s">
        <v>637</v>
      </c>
      <c r="B22" s="171"/>
      <c r="C22" s="171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9" workbookViewId="0">
      <selection activeCell="A3" sqref="A3:C3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72" t="s">
        <v>672</v>
      </c>
      <c r="B1" s="173"/>
      <c r="C1" s="174"/>
    </row>
    <row r="2" spans="1:3" s="40" customFormat="1" ht="18.95" customHeight="1" x14ac:dyDescent="0.25">
      <c r="A2" s="175" t="s">
        <v>627</v>
      </c>
      <c r="B2" s="176"/>
      <c r="C2" s="177"/>
    </row>
    <row r="3" spans="1:3" s="40" customFormat="1" ht="18.95" customHeight="1" x14ac:dyDescent="0.25">
      <c r="A3" s="175" t="s">
        <v>673</v>
      </c>
      <c r="B3" s="176"/>
      <c r="C3" s="177"/>
    </row>
    <row r="4" spans="1:3" x14ac:dyDescent="0.2">
      <c r="A4" s="168" t="s">
        <v>626</v>
      </c>
      <c r="B4" s="169"/>
      <c r="C4" s="170"/>
    </row>
    <row r="5" spans="1:3" x14ac:dyDescent="0.2">
      <c r="A5" s="79" t="s">
        <v>538</v>
      </c>
      <c r="B5" s="54"/>
      <c r="C5" s="136">
        <v>0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6951579.9000000004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0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787123.96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6164455.9400000004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181129.16</v>
      </c>
    </row>
    <row r="31" spans="1:3" x14ac:dyDescent="0.2">
      <c r="A31" s="85" t="s">
        <v>560</v>
      </c>
      <c r="B31" s="72" t="s">
        <v>441</v>
      </c>
      <c r="C31" s="137">
        <v>181129.16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-6770450.7400000002</v>
      </c>
    </row>
    <row r="41" spans="1:3" ht="27.75" customHeight="1" x14ac:dyDescent="0.2">
      <c r="A41" s="178" t="s">
        <v>637</v>
      </c>
      <c r="B41" s="178"/>
      <c r="C41" s="178"/>
    </row>
  </sheetData>
  <mergeCells count="5">
    <mergeCell ref="A1:C1"/>
    <mergeCell ref="A2:C2"/>
    <mergeCell ref="A3:C3"/>
    <mergeCell ref="A4:C4"/>
    <mergeCell ref="A41:C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8" workbookViewId="0">
      <selection activeCell="B44" sqref="B44"/>
    </sheetView>
  </sheetViews>
  <sheetFormatPr baseColWidth="10" defaultColWidth="9.140625" defaultRowHeight="11.25" x14ac:dyDescent="0.2"/>
  <cols>
    <col min="1" max="1" width="10" style="29" customWidth="1"/>
    <col min="2" max="2" width="67.5703125" style="29" customWidth="1"/>
    <col min="3" max="3" width="12.28515625" style="29" customWidth="1"/>
    <col min="4" max="4" width="15.140625" style="29" customWidth="1"/>
    <col min="5" max="5" width="15.42578125" style="29" customWidth="1"/>
    <col min="6" max="6" width="14.28515625" style="29" customWidth="1"/>
    <col min="7" max="7" width="12.42578125" style="29" customWidth="1"/>
    <col min="8" max="9" width="14.42578125" style="29" customWidth="1"/>
    <col min="10" max="10" width="15.5703125" style="29" customWidth="1"/>
    <col min="11" max="16384" width="9.140625" style="29"/>
  </cols>
  <sheetData>
    <row r="1" spans="1:10" ht="18.95" customHeight="1" x14ac:dyDescent="0.2">
      <c r="A1" s="160" t="s">
        <v>672</v>
      </c>
      <c r="B1" s="179"/>
      <c r="C1" s="179"/>
      <c r="D1" s="179"/>
      <c r="E1" s="179"/>
      <c r="F1" s="179"/>
      <c r="G1" s="27" t="s">
        <v>617</v>
      </c>
      <c r="H1" s="28">
        <v>2022</v>
      </c>
    </row>
    <row r="2" spans="1:10" ht="18.95" customHeight="1" x14ac:dyDescent="0.2">
      <c r="A2" s="160" t="s">
        <v>628</v>
      </c>
      <c r="B2" s="179"/>
      <c r="C2" s="179"/>
      <c r="D2" s="179"/>
      <c r="E2" s="179"/>
      <c r="F2" s="179"/>
      <c r="G2" s="27" t="s">
        <v>618</v>
      </c>
      <c r="H2" s="28" t="s">
        <v>620</v>
      </c>
    </row>
    <row r="3" spans="1:10" ht="18.95" customHeight="1" x14ac:dyDescent="0.2">
      <c r="A3" s="180" t="s">
        <v>674</v>
      </c>
      <c r="B3" s="181"/>
      <c r="C3" s="181"/>
      <c r="D3" s="181"/>
      <c r="E3" s="181"/>
      <c r="F3" s="18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22.5" x14ac:dyDescent="0.2">
      <c r="A7" s="154" t="s">
        <v>146</v>
      </c>
      <c r="B7" s="154" t="s">
        <v>491</v>
      </c>
      <c r="C7" s="155" t="s">
        <v>180</v>
      </c>
      <c r="D7" s="155" t="s">
        <v>492</v>
      </c>
      <c r="E7" s="155" t="s">
        <v>493</v>
      </c>
      <c r="F7" s="155" t="s">
        <v>179</v>
      </c>
      <c r="G7" s="155" t="s">
        <v>124</v>
      </c>
      <c r="H7" s="155" t="s">
        <v>182</v>
      </c>
      <c r="I7" s="155" t="s">
        <v>183</v>
      </c>
      <c r="J7" s="155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6296600</v>
      </c>
      <c r="E40" s="34">
        <v>0</v>
      </c>
      <c r="F40" s="34">
        <f t="shared" si="0"/>
        <v>6296600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3068948.45</v>
      </c>
      <c r="E41" s="34">
        <v>-6496600</v>
      </c>
      <c r="F41" s="34">
        <f t="shared" si="0"/>
        <v>-3427651.55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200000</v>
      </c>
      <c r="E42" s="34">
        <v>0</v>
      </c>
      <c r="F42" s="34">
        <f t="shared" si="0"/>
        <v>200000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3068948.45</v>
      </c>
      <c r="E43" s="34">
        <v>-3068948.45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-3068948.45</v>
      </c>
      <c r="F44" s="34">
        <f t="shared" si="0"/>
        <v>-3068948.45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-6296600</v>
      </c>
      <c r="F45" s="34">
        <f t="shared" si="0"/>
        <v>-6296600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6722359.9500000002</v>
      </c>
      <c r="E46" s="34">
        <v>-3620356.52</v>
      </c>
      <c r="F46" s="34">
        <f t="shared" si="0"/>
        <v>3102003.43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425759.95</v>
      </c>
      <c r="E47" s="34">
        <v>-425759.95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3194596.57</v>
      </c>
      <c r="E48" s="34">
        <v>-3194596.57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3194596.57</v>
      </c>
      <c r="E49" s="34">
        <v>-3194596.57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3194596.57</v>
      </c>
      <c r="E50" s="34">
        <v>-3194596.57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3194596.57</v>
      </c>
      <c r="E51" s="34">
        <v>0</v>
      </c>
      <c r="F51" s="34">
        <f t="shared" si="0"/>
        <v>3194596.57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3" fitToHeight="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A20" sqref="A2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82" t="s">
        <v>34</v>
      </c>
      <c r="B5" s="182"/>
      <c r="C5" s="182"/>
      <c r="D5" s="182"/>
      <c r="E5" s="182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83" t="s">
        <v>36</v>
      </c>
      <c r="C10" s="183"/>
      <c r="D10" s="183"/>
      <c r="E10" s="183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83" t="s">
        <v>38</v>
      </c>
      <c r="C12" s="183"/>
      <c r="D12" s="183"/>
      <c r="E12" s="183"/>
    </row>
    <row r="13" spans="1:8" s="112" customFormat="1" ht="26.1" customHeight="1" x14ac:dyDescent="0.2">
      <c r="A13" s="116" t="s">
        <v>603</v>
      </c>
      <c r="B13" s="183" t="s">
        <v>39</v>
      </c>
      <c r="C13" s="183"/>
      <c r="D13" s="183"/>
      <c r="E13" s="183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8" t="s">
        <v>672</v>
      </c>
      <c r="B1" s="159"/>
      <c r="C1" s="159"/>
      <c r="D1" s="159"/>
      <c r="E1" s="159"/>
      <c r="F1" s="159"/>
      <c r="G1" s="14" t="s">
        <v>617</v>
      </c>
      <c r="H1" s="25">
        <v>2022</v>
      </c>
    </row>
    <row r="2" spans="1:8" s="16" customFormat="1" ht="18.95" customHeight="1" x14ac:dyDescent="0.25">
      <c r="A2" s="158" t="s">
        <v>621</v>
      </c>
      <c r="B2" s="159"/>
      <c r="C2" s="159"/>
      <c r="D2" s="159"/>
      <c r="E2" s="159"/>
      <c r="F2" s="159"/>
      <c r="G2" s="14" t="s">
        <v>618</v>
      </c>
      <c r="H2" s="25" t="s">
        <v>620</v>
      </c>
    </row>
    <row r="3" spans="1:8" s="16" customFormat="1" ht="18.95" customHeight="1" x14ac:dyDescent="0.25">
      <c r="A3" s="158" t="s">
        <v>673</v>
      </c>
      <c r="B3" s="159"/>
      <c r="C3" s="159"/>
      <c r="D3" s="159"/>
      <c r="E3" s="159"/>
      <c r="F3" s="159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997.57</v>
      </c>
      <c r="D15" s="24">
        <v>1147.8900000000001</v>
      </c>
      <c r="E15" s="24">
        <v>-88.69</v>
      </c>
      <c r="F15" s="24">
        <v>2014.65</v>
      </c>
      <c r="G15" s="24">
        <v>2354.63</v>
      </c>
    </row>
    <row r="16" spans="1:8" x14ac:dyDescent="0.2">
      <c r="A16" s="22">
        <v>1124</v>
      </c>
      <c r="B16" s="20" t="s">
        <v>202</v>
      </c>
      <c r="C16" s="24">
        <v>390000</v>
      </c>
      <c r="D16" s="24">
        <v>390000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20117.330000000002</v>
      </c>
      <c r="D20" s="24">
        <v>20117.330000000002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0.2</v>
      </c>
      <c r="D23" s="24">
        <v>0.2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1645838.59</v>
      </c>
      <c r="D62" s="24">
        <f t="shared" ref="D62:E62" si="0">SUM(D63:D70)</f>
        <v>181129.15999999997</v>
      </c>
      <c r="E62" s="24">
        <f t="shared" si="0"/>
        <v>-1095152.1800000002</v>
      </c>
    </row>
    <row r="63" spans="1:9" x14ac:dyDescent="0.2">
      <c r="A63" s="22">
        <v>1241</v>
      </c>
      <c r="B63" s="20" t="s">
        <v>239</v>
      </c>
      <c r="C63" s="24">
        <v>387086.25</v>
      </c>
      <c r="D63" s="24">
        <v>46058.78</v>
      </c>
      <c r="E63" s="24">
        <v>-286553.21999999997</v>
      </c>
    </row>
    <row r="64" spans="1:9" x14ac:dyDescent="0.2">
      <c r="A64" s="22">
        <v>1242</v>
      </c>
      <c r="B64" s="20" t="s">
        <v>240</v>
      </c>
      <c r="C64" s="24">
        <v>407947.46</v>
      </c>
      <c r="D64" s="24">
        <v>43748.28</v>
      </c>
      <c r="E64" s="24">
        <v>-217113.66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663273.06000000006</v>
      </c>
      <c r="D66" s="24">
        <v>81274.61</v>
      </c>
      <c r="E66" s="24">
        <v>-478635.94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187531.82</v>
      </c>
      <c r="D68" s="24">
        <v>10047.49</v>
      </c>
      <c r="E68" s="24">
        <v>-112849.36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57692.580000000024</v>
      </c>
      <c r="D110" s="24">
        <f>SUM(D111:D119)</f>
        <v>57692.580000000024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-200898.59</v>
      </c>
      <c r="D111" s="24">
        <f>C111</f>
        <v>-200898.59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86.04</v>
      </c>
      <c r="D112" s="24">
        <f t="shared" ref="D112:D119" si="1">C112</f>
        <v>86.04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258110.73</v>
      </c>
      <c r="D117" s="24">
        <f t="shared" si="1"/>
        <v>258110.73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394.4</v>
      </c>
      <c r="D119" s="24">
        <f t="shared" si="1"/>
        <v>394.4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 verticalCentered="1"/>
  <pageMargins left="0.23622047244094491" right="0.23622047244094491" top="0.59055118110236227" bottom="0.59055118110236227" header="0.31496062992125984" footer="0.31496062992125984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3" width="11.7109375" style="20" customWidth="1"/>
    <col min="4" max="4" width="12" style="20" customWidth="1"/>
    <col min="5" max="5" width="13.140625" style="20" customWidth="1"/>
    <col min="6" max="16384" width="9.140625" style="20"/>
  </cols>
  <sheetData>
    <row r="1" spans="1:5" s="26" customFormat="1" ht="18.95" customHeight="1" x14ac:dyDescent="0.25">
      <c r="A1" s="157" t="s">
        <v>672</v>
      </c>
      <c r="B1" s="157"/>
      <c r="C1" s="157"/>
      <c r="D1" s="14" t="s">
        <v>617</v>
      </c>
      <c r="E1" s="25">
        <v>2022</v>
      </c>
    </row>
    <row r="2" spans="1:5" s="16" customFormat="1" ht="18.95" customHeight="1" x14ac:dyDescent="0.25">
      <c r="A2" s="157" t="s">
        <v>622</v>
      </c>
      <c r="B2" s="157"/>
      <c r="C2" s="157"/>
      <c r="D2" s="14" t="s">
        <v>618</v>
      </c>
      <c r="E2" s="25" t="s">
        <v>620</v>
      </c>
    </row>
    <row r="3" spans="1:5" s="16" customFormat="1" ht="18.95" customHeight="1" x14ac:dyDescent="0.25">
      <c r="A3" s="157" t="s">
        <v>674</v>
      </c>
      <c r="B3" s="157"/>
      <c r="C3" s="15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ht="22.5" x14ac:dyDescent="0.2">
      <c r="A7" s="152" t="s">
        <v>146</v>
      </c>
      <c r="B7" s="152" t="s">
        <v>143</v>
      </c>
      <c r="C7" s="152" t="s">
        <v>144</v>
      </c>
      <c r="D7" s="153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787123.96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787123.96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787123.96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6164455.9400000004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6164455.9400000004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6164455.9400000004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7517952.7300000004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7131746.2800000003</v>
      </c>
      <c r="D99" s="53">
        <f>C99/$C$98</f>
        <v>0.94862877383375088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4953936.76</v>
      </c>
      <c r="D100" s="53">
        <f t="shared" ref="D100:D163" si="0">C100/$C$98</f>
        <v>0.65894758026764011</v>
      </c>
      <c r="E100" s="49"/>
    </row>
    <row r="101" spans="1:5" x14ac:dyDescent="0.2">
      <c r="A101" s="51">
        <v>5111</v>
      </c>
      <c r="B101" s="49" t="s">
        <v>363</v>
      </c>
      <c r="C101" s="52">
        <v>2846786.93</v>
      </c>
      <c r="D101" s="53">
        <f t="shared" si="0"/>
        <v>0.37866518083308032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535913.02</v>
      </c>
      <c r="D103" s="53">
        <f t="shared" si="0"/>
        <v>7.1284435969046059E-2</v>
      </c>
      <c r="E103" s="49"/>
    </row>
    <row r="104" spans="1:5" x14ac:dyDescent="0.2">
      <c r="A104" s="51">
        <v>5114</v>
      </c>
      <c r="B104" s="49" t="s">
        <v>366</v>
      </c>
      <c r="C104" s="52">
        <v>928344.06</v>
      </c>
      <c r="D104" s="53">
        <f t="shared" si="0"/>
        <v>0.12348362557475139</v>
      </c>
      <c r="E104" s="49"/>
    </row>
    <row r="105" spans="1:5" x14ac:dyDescent="0.2">
      <c r="A105" s="51">
        <v>5115</v>
      </c>
      <c r="B105" s="49" t="s">
        <v>367</v>
      </c>
      <c r="C105" s="52">
        <v>83579</v>
      </c>
      <c r="D105" s="53">
        <f t="shared" si="0"/>
        <v>1.1117255322247815E-2</v>
      </c>
      <c r="E105" s="49"/>
    </row>
    <row r="106" spans="1:5" x14ac:dyDescent="0.2">
      <c r="A106" s="51">
        <v>5116</v>
      </c>
      <c r="B106" s="49" t="s">
        <v>368</v>
      </c>
      <c r="C106" s="52">
        <v>559313.75</v>
      </c>
      <c r="D106" s="53">
        <f t="shared" si="0"/>
        <v>7.4397082568514628E-2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666503.3600000001</v>
      </c>
      <c r="D107" s="53">
        <f t="shared" si="0"/>
        <v>8.8654901664964328E-2</v>
      </c>
      <c r="E107" s="49"/>
    </row>
    <row r="108" spans="1:5" x14ac:dyDescent="0.2">
      <c r="A108" s="51">
        <v>5121</v>
      </c>
      <c r="B108" s="49" t="s">
        <v>370</v>
      </c>
      <c r="C108" s="52">
        <v>249487.19</v>
      </c>
      <c r="D108" s="53">
        <f t="shared" si="0"/>
        <v>3.3185522569786095E-2</v>
      </c>
      <c r="E108" s="49"/>
    </row>
    <row r="109" spans="1:5" x14ac:dyDescent="0.2">
      <c r="A109" s="51">
        <v>5122</v>
      </c>
      <c r="B109" s="49" t="s">
        <v>371</v>
      </c>
      <c r="C109" s="52">
        <v>9624.52</v>
      </c>
      <c r="D109" s="53">
        <f t="shared" si="0"/>
        <v>1.2802049102535393E-3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374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375</v>
      </c>
      <c r="C113" s="52">
        <v>159314.81</v>
      </c>
      <c r="D113" s="53">
        <f t="shared" si="0"/>
        <v>2.1191249229895064E-2</v>
      </c>
      <c r="E113" s="49"/>
    </row>
    <row r="114" spans="1:5" x14ac:dyDescent="0.2">
      <c r="A114" s="51">
        <v>5127</v>
      </c>
      <c r="B114" s="49" t="s">
        <v>376</v>
      </c>
      <c r="C114" s="52">
        <v>235096.82</v>
      </c>
      <c r="D114" s="53">
        <f t="shared" si="0"/>
        <v>3.1271388427577942E-2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12980.02</v>
      </c>
      <c r="D116" s="53">
        <f t="shared" si="0"/>
        <v>1.7265365274516697E-3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1511306.1600000001</v>
      </c>
      <c r="D117" s="53">
        <f t="shared" si="0"/>
        <v>0.20102629190114635</v>
      </c>
      <c r="E117" s="49"/>
    </row>
    <row r="118" spans="1:5" x14ac:dyDescent="0.2">
      <c r="A118" s="51">
        <v>5131</v>
      </c>
      <c r="B118" s="49" t="s">
        <v>380</v>
      </c>
      <c r="C118" s="52">
        <v>191064.07</v>
      </c>
      <c r="D118" s="53">
        <f t="shared" si="0"/>
        <v>2.5414375011639637E-2</v>
      </c>
      <c r="E118" s="49"/>
    </row>
    <row r="119" spans="1:5" x14ac:dyDescent="0.2">
      <c r="A119" s="51">
        <v>5132</v>
      </c>
      <c r="B119" s="49" t="s">
        <v>381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382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383</v>
      </c>
      <c r="C121" s="52">
        <v>31874.89</v>
      </c>
      <c r="D121" s="53">
        <f t="shared" si="0"/>
        <v>4.2398364481336659E-3</v>
      </c>
      <c r="E121" s="49"/>
    </row>
    <row r="122" spans="1:5" x14ac:dyDescent="0.2">
      <c r="A122" s="51">
        <v>5135</v>
      </c>
      <c r="B122" s="49" t="s">
        <v>384</v>
      </c>
      <c r="C122" s="52">
        <v>970679.25</v>
      </c>
      <c r="D122" s="53">
        <f t="shared" si="0"/>
        <v>0.12911483815621169</v>
      </c>
      <c r="E122" s="49"/>
    </row>
    <row r="123" spans="1:5" x14ac:dyDescent="0.2">
      <c r="A123" s="51">
        <v>5136</v>
      </c>
      <c r="B123" s="49" t="s">
        <v>385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386</v>
      </c>
      <c r="C124" s="52">
        <v>8224</v>
      </c>
      <c r="D124" s="53">
        <f t="shared" si="0"/>
        <v>1.0939148323163238E-3</v>
      </c>
      <c r="E124" s="49"/>
    </row>
    <row r="125" spans="1:5" x14ac:dyDescent="0.2">
      <c r="A125" s="51">
        <v>5138</v>
      </c>
      <c r="B125" s="49" t="s">
        <v>387</v>
      </c>
      <c r="C125" s="52">
        <v>196601.1</v>
      </c>
      <c r="D125" s="53">
        <f t="shared" si="0"/>
        <v>2.6150882701812359E-2</v>
      </c>
      <c r="E125" s="49"/>
    </row>
    <row r="126" spans="1:5" x14ac:dyDescent="0.2">
      <c r="A126" s="51">
        <v>5139</v>
      </c>
      <c r="B126" s="49" t="s">
        <v>388</v>
      </c>
      <c r="C126" s="52">
        <v>112862.85</v>
      </c>
      <c r="D126" s="53">
        <f t="shared" si="0"/>
        <v>1.5012444751032639E-2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205077.29</v>
      </c>
      <c r="D127" s="53">
        <f t="shared" si="0"/>
        <v>2.7278342570797195E-2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205077.29</v>
      </c>
      <c r="D137" s="53">
        <f t="shared" si="0"/>
        <v>2.7278342570797195E-2</v>
      </c>
      <c r="E137" s="49"/>
    </row>
    <row r="138" spans="1:5" x14ac:dyDescent="0.2">
      <c r="A138" s="51">
        <v>5241</v>
      </c>
      <c r="B138" s="49" t="s">
        <v>398</v>
      </c>
      <c r="C138" s="52">
        <v>205077.29</v>
      </c>
      <c r="D138" s="53">
        <f t="shared" si="0"/>
        <v>2.7278342570797195E-2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181129.16</v>
      </c>
      <c r="D185" s="53">
        <f t="shared" si="1"/>
        <v>2.4092883595451923E-2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181129.16</v>
      </c>
      <c r="D186" s="53">
        <f t="shared" si="1"/>
        <v>2.4092883595451923E-2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181129.16</v>
      </c>
      <c r="D191" s="53">
        <f t="shared" si="1"/>
        <v>2.4092883595451923E-2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9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19.5703125" style="29" customWidth="1"/>
    <col min="4" max="4" width="13.140625" style="29" customWidth="1"/>
    <col min="5" max="5" width="14.28515625" style="29" customWidth="1"/>
    <col min="6" max="16384" width="9.140625" style="29"/>
  </cols>
  <sheetData>
    <row r="1" spans="1:5" ht="18.95" customHeight="1" x14ac:dyDescent="0.2">
      <c r="A1" s="160" t="s">
        <v>672</v>
      </c>
      <c r="B1" s="160"/>
      <c r="C1" s="160"/>
      <c r="D1" s="27" t="s">
        <v>617</v>
      </c>
      <c r="E1" s="28">
        <v>2022</v>
      </c>
    </row>
    <row r="2" spans="1:5" ht="18.95" customHeight="1" x14ac:dyDescent="0.2">
      <c r="A2" s="160" t="s">
        <v>623</v>
      </c>
      <c r="B2" s="160"/>
      <c r="C2" s="160"/>
      <c r="D2" s="27" t="s">
        <v>618</v>
      </c>
      <c r="E2" s="28" t="s">
        <v>620</v>
      </c>
    </row>
    <row r="3" spans="1:5" ht="18.95" customHeight="1" x14ac:dyDescent="0.2">
      <c r="A3" s="160" t="s">
        <v>673</v>
      </c>
      <c r="B3" s="160"/>
      <c r="C3" s="16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-566372.82999999996</v>
      </c>
    </row>
    <row r="15" spans="1:5" x14ac:dyDescent="0.2">
      <c r="A15" s="33">
        <v>3220</v>
      </c>
      <c r="B15" s="29" t="s">
        <v>473</v>
      </c>
      <c r="C15" s="34">
        <v>1580158.53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A29" s="161" t="s">
        <v>637</v>
      </c>
      <c r="B29" s="161"/>
      <c r="C29" s="161"/>
      <c r="D29" s="161"/>
      <c r="E29" s="16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7" right="0.7" top="0.75" bottom="0.75" header="0.3" footer="0.3"/>
  <pageSetup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1.85546875" style="29" customWidth="1"/>
    <col min="6" max="16384" width="9.140625" style="29"/>
  </cols>
  <sheetData>
    <row r="1" spans="1:5" s="35" customFormat="1" ht="18.95" customHeight="1" x14ac:dyDescent="0.25">
      <c r="A1" s="160" t="s">
        <v>672</v>
      </c>
      <c r="B1" s="160"/>
      <c r="C1" s="160"/>
      <c r="D1" s="27" t="s">
        <v>617</v>
      </c>
      <c r="E1" s="28">
        <v>2022</v>
      </c>
    </row>
    <row r="2" spans="1:5" s="35" customFormat="1" ht="18.95" customHeight="1" x14ac:dyDescent="0.25">
      <c r="A2" s="160" t="s">
        <v>624</v>
      </c>
      <c r="B2" s="160"/>
      <c r="C2" s="160"/>
      <c r="D2" s="27" t="s">
        <v>618</v>
      </c>
      <c r="E2" s="28" t="s">
        <v>620</v>
      </c>
    </row>
    <row r="3" spans="1:5" s="35" customFormat="1" ht="18.95" customHeight="1" x14ac:dyDescent="0.25">
      <c r="A3" s="160" t="s">
        <v>674</v>
      </c>
      <c r="B3" s="160"/>
      <c r="C3" s="16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111443.77</v>
      </c>
      <c r="D10" s="34">
        <v>354458.3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111443.77</v>
      </c>
      <c r="D15" s="123">
        <f>SUM(D8:D14)</f>
        <v>354458.3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239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-566372.82999999996</v>
      </c>
      <c r="D47" s="123">
        <v>-315570.90999999997</v>
      </c>
    </row>
    <row r="48" spans="1:5" x14ac:dyDescent="0.2">
      <c r="A48" s="33"/>
      <c r="B48" s="124" t="s">
        <v>629</v>
      </c>
      <c r="C48" s="123">
        <f>C51+C63+C95+C98+C49</f>
        <v>181129.16</v>
      </c>
      <c r="D48" s="123">
        <f>D51+D63+D95+D98+D49</f>
        <v>5056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181129.16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181129.16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181129.16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0</v>
      </c>
      <c r="D98" s="123">
        <f>SUM(D99:D103)</f>
        <v>5056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0</v>
      </c>
      <c r="D101" s="34">
        <v>5056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-385243.66999999993</v>
      </c>
      <c r="D126" s="123">
        <f>D47+D48+D104-D110-D113</f>
        <v>-310514.90999999997</v>
      </c>
    </row>
    <row r="130" spans="1:5" x14ac:dyDescent="0.2">
      <c r="A130" s="161" t="s">
        <v>637</v>
      </c>
      <c r="B130" s="161"/>
      <c r="C130" s="161"/>
      <c r="D130" s="161"/>
      <c r="E130" s="16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30:E130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2023-01-13T18:46:38Z</cp:lastPrinted>
  <dcterms:created xsi:type="dcterms:W3CDTF">2012-12-11T20:36:24Z</dcterms:created>
  <dcterms:modified xsi:type="dcterms:W3CDTF">2023-02-17T11:57:38Z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