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A PUBL 2 TRIM 2022\PRESUPUESTALES\"/>
    </mc:Choice>
  </mc:AlternateContent>
  <bookViews>
    <workbookView xWindow="-120" yWindow="-120" windowWidth="29040" windowHeight="1584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  <definedName name="_xlnm.Print_Area" localSheetId="2">CA!$A$1:$I$47</definedName>
    <definedName name="_xlnm.Print_Area" localSheetId="3">CFG!$A$1:$I$46</definedName>
    <definedName name="_xlnm.Print_Area" localSheetId="0">COG!$A$1:$I$85</definedName>
    <definedName name="_xlnm.Print_Area" localSheetId="1">CTG!$A$1:$I$19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H70" i="6"/>
  <c r="H62" i="6"/>
  <c r="H61" i="6"/>
  <c r="H54" i="6"/>
  <c r="H46" i="6"/>
  <c r="H45" i="6"/>
  <c r="H38" i="6"/>
  <c r="H29" i="6"/>
  <c r="H2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E60" i="6"/>
  <c r="H60" i="6" s="1"/>
  <c r="E59" i="6"/>
  <c r="H59" i="6" s="1"/>
  <c r="E58" i="6"/>
  <c r="H58" i="6" s="1"/>
  <c r="E56" i="6"/>
  <c r="H56" i="6" s="1"/>
  <c r="E55" i="6"/>
  <c r="H55" i="6" s="1"/>
  <c r="E54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E45" i="6"/>
  <c r="E44" i="6"/>
  <c r="H44" i="6" s="1"/>
  <c r="E42" i="6"/>
  <c r="H42" i="6" s="1"/>
  <c r="E41" i="6"/>
  <c r="H41" i="6" s="1"/>
  <c r="E40" i="6"/>
  <c r="H40" i="6" s="1"/>
  <c r="E39" i="6"/>
  <c r="H39" i="6" s="1"/>
  <c r="E38" i="6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C53" i="6"/>
  <c r="E53" i="6" s="1"/>
  <c r="H53" i="6" s="1"/>
  <c r="C43" i="6"/>
  <c r="C33" i="6"/>
  <c r="E33" i="6" s="1"/>
  <c r="C23" i="6"/>
  <c r="C13" i="6"/>
  <c r="C5" i="6"/>
  <c r="E43" i="6" l="1"/>
  <c r="H43" i="6" s="1"/>
  <c r="H33" i="6"/>
  <c r="E23" i="6"/>
  <c r="H23" i="6" s="1"/>
  <c r="D77" i="6"/>
  <c r="E13" i="6"/>
  <c r="H13" i="6" s="1"/>
  <c r="E5" i="6"/>
  <c r="F77" i="6"/>
  <c r="C77" i="6"/>
  <c r="G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<sst xmlns="http://schemas.openxmlformats.org/spreadsheetml/2006/main" count="220" uniqueCount="147">
  <si>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</si>
  <si>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</si>
  <si>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</si>
  <si>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</si>
  <si>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</si>
  <si>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</si>
  <si>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</si>
  <si>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</si>
  <si>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</si>
  <si>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</si>
  <si>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</si>
  <si>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</si>
  <si>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</si>
  <si>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</si>
  <si>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</si>
  <si>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</si>
  <si>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</si>
  <si>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</si>
  <si>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</si>
  <si>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</si>
  <si>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</si>
  <si>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</si>
  <si>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</si>
  <si>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</si>
  <si>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</si>
  <si>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</si>
  <si>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</si>
  <si>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</si>
  <si>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</si>
  <si>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</si>
  <si>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</si>
  <si>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</si>
  <si>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</si>
  <si>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</si>
  <si>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</si>
  <si>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</si>
  <si>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</si>
  <si>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</si>
  <si>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</si>
  <si>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</si>
  <si>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</si>
  <si>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</si>
  <si>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</si>
  <si>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</si>
  <si>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</si>
  <si>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</si>
  <si>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</si>
  <si>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</si>
  <si>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</si>
  <si>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</si>
  <si>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</si>
  <si>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</si>
  <si>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</si>
  <si>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</si>
  <si>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</si>
  <si>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</si>
  <si>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</si>
  <si>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</si>
  <si>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</si>
  <si>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</si>
  <si>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</si>
  <si>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</si>
  <si>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</si>
  <si>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</si>
  <si>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</si>
  <si>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</si>
  <si>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</si>
  <si>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</si>
  <si>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</si>
  <si>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</si>
  <si>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</si>
  <si>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</si>
  <si>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</si>
  <si>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</si>
  <si>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</si>
  <si>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</si>
  <si>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</si>
  <si>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</si>
  <si>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</si>
  <si>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</si>
  <si>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</si>
  <si>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</si>
  <si>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</si>
  <si>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</si>
  <si>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</si>
  <si>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</si>
  <si>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</si>
  <si>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</si>
  <si>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</si>
  <si>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</si>
  <si>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</si>
  <si>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</si>
  <si>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</si>
  <si>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</si>
  <si>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</si>
  <si>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</si>
  <si>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</si>
  <si>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</si>
  <si>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</si>
  <si>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</si>
  <si>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</si>
  <si>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</si>
  <si>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</si>
  <si>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</si>
  <si>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</si>
  <si>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</si>
  <si>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</si>
  <si>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</si>
  <si>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</si>
  <si>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</si>
  <si>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</si>
  <si>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</si>
  <si>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</si>
  <si>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</si>
  <si>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</si>
  <si>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</si>
  <si>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</si>
  <si>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</si>
  <si>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</si>
  <si>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</si>
  <si>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</si>
  <si>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</si>
  <si>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</si>
  <si>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</si>
  <si>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</si>
  <si>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</si>
  <si>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</si>
  <si>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</si>
  <si>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</si>
  <si>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</si>
  <si>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</si>
  <si>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</si>
  <si>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</si>
  <si>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</si>
  <si>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</si>
  <si>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</si>
  <si>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Comisión Municipal del Deporte y Atención a la Juventud de Santa Cruz de Juventino Rosas, Gto.
Estado Analítico del Ejercicio del Presupuesto de Egresos
Clasificación por Objeto del Gasto (Capítulo y Concepto)
Del 1 de Enero al 30 de Junio de 2022</t>
  </si>
  <si>
    <t>Comisión Municipal del Deporte y Atención a la Juventud de Santa Cruz de Juventino Rosas, Gto.
Estado Analítico del Ejercicio del Presupuesto de Egresos
Clasificación Económica (por Tipo de Gasto)
Del 1 de Enero al 30 de Junio de 2022</t>
  </si>
  <si>
    <t>31120-8301 ADMINISTRACION DE RECURSOS</t>
  </si>
  <si>
    <t>31120-8302 DEPORTE Y RECREACION</t>
  </si>
  <si>
    <t>Comisión Municipal del Deporte y Atención a la Juventud de Santa Cruz de Juventino Rosas, Gto.
Estado Analítico del Ejercicio del Presupuesto de Egresos
Clasificación Administrativa
Del 1 de Enero al 30 de Junio de 2022</t>
  </si>
  <si>
    <t>Comisión Municipal del Deporte  de Santa Cruz de Juventino Rosas, Gto.
Estado Analítico del Ejercicio del Presupuesto de Egresos
Clasificación Funcional (Finalidad y Función)
Del 1 de Enero al 30 de Junio de 2022</t>
  </si>
  <si>
    <t>Bajo protesta de decir verdad declaramos que los Estados Financieros y sus notas, son razonablemente correctos y son responsabilidad del emisor.</t>
  </si>
  <si>
    <t xml:space="preserve">C.P Carlos Velasquez Lucas </t>
  </si>
  <si>
    <t xml:space="preserve">C. Raul Garcia Paloalto </t>
  </si>
  <si>
    <t>Contador titular de la Comision Municipal del Deporte de Santa Cruz de Juventino Rosas, Gto.</t>
  </si>
  <si>
    <t xml:space="preserve">Director General de la Comision Municipal del Deporte de Santa Cruz de Juventino Rosas,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</si>
</sst>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0" fillId="0" borderId="1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topLeftCell="A66" workbookViewId="0">
      <selection activeCell="B83" sqref="B83:I85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3" t="s">
        <v>136</v>
      </c>
      <c r="B1" s="44"/>
      <c r="C1" s="44"/>
      <c r="D1" s="44"/>
      <c r="E1" s="44"/>
      <c r="F1" s="44"/>
      <c r="G1" s="44"/>
      <c r="H1" s="45"/>
    </row>
    <row r="2" spans="1:8" x14ac:dyDescent="0.2">
      <c r="A2" s="48" t="s">
        <v>56</v>
      </c>
      <c r="B2" s="49"/>
      <c r="C2" s="43" t="s">
        <v>62</v>
      </c>
      <c r="D2" s="44"/>
      <c r="E2" s="44"/>
      <c r="F2" s="44"/>
      <c r="G2" s="45"/>
      <c r="H2" s="46" t="s">
        <v>61</v>
      </c>
    </row>
    <row r="3" spans="1:8" ht="24.95" customHeight="1" x14ac:dyDescent="0.2">
      <c r="A3" s="50"/>
      <c r="B3" s="51"/>
      <c r="C3" s="8" t="s">
        <v>57</v>
      </c>
      <c r="D3" s="8" t="s">
        <v>127</v>
      </c>
      <c r="E3" s="8" t="s">
        <v>58</v>
      </c>
      <c r="F3" s="8" t="s">
        <v>59</v>
      </c>
      <c r="G3" s="8" t="s">
        <v>60</v>
      </c>
      <c r="H3" s="47"/>
    </row>
    <row r="4" spans="1:8" x14ac:dyDescent="0.2">
      <c r="A4" s="52"/>
      <c r="B4" s="53"/>
      <c r="C4" s="9">
        <v>1</v>
      </c>
      <c r="D4" s="9">
        <v>2</v>
      </c>
      <c r="E4" s="9" t="s">
        <v>128</v>
      </c>
      <c r="F4" s="9">
        <v>4</v>
      </c>
      <c r="G4" s="9">
        <v>5</v>
      </c>
      <c r="H4" s="9" t="s">
        <v>129</v>
      </c>
    </row>
    <row r="5" spans="1:8" x14ac:dyDescent="0.2">
      <c r="A5" s="29" t="s">
        <v>63</v>
      </c>
      <c r="B5" s="6"/>
      <c r="C5" s="34">
        <f>SUM(C6:C12)</f>
        <v>5021695</v>
      </c>
      <c r="D5" s="34">
        <f>SUM(D6:D12)</f>
        <v>-110000</v>
      </c>
      <c r="E5" s="34">
        <f>C5+D5</f>
        <v>4911695</v>
      </c>
      <c r="F5" s="34">
        <f>SUM(F6:F12)</f>
        <v>2193223.42</v>
      </c>
      <c r="G5" s="34">
        <f>SUM(G6:G12)</f>
        <v>2193223.42</v>
      </c>
      <c r="H5" s="34">
        <f>E5-F5</f>
        <v>2718471.58</v>
      </c>
    </row>
    <row r="6" spans="1:8" x14ac:dyDescent="0.2">
      <c r="A6" s="28">
        <v>1100</v>
      </c>
      <c r="B6" s="10" t="s">
        <v>72</v>
      </c>
      <c r="C6" s="12">
        <v>2813459</v>
      </c>
      <c r="D6" s="12">
        <v>0</v>
      </c>
      <c r="E6" s="12">
        <f t="shared" ref="E6:E69" si="0">C6+D6</f>
        <v>2813459</v>
      </c>
      <c r="F6" s="12">
        <v>1434127.52</v>
      </c>
      <c r="G6" s="12">
        <v>1434127.52</v>
      </c>
      <c r="H6" s="12">
        <f t="shared" ref="H6:H69" si="1">E6-F6</f>
        <v>1379331.48</v>
      </c>
    </row>
    <row r="7" spans="1:8" x14ac:dyDescent="0.2">
      <c r="A7" s="28">
        <v>1200</v>
      </c>
      <c r="B7" s="10" t="s">
        <v>73</v>
      </c>
      <c r="C7" s="12">
        <v>0</v>
      </c>
      <c r="D7" s="12">
        <v>0</v>
      </c>
      <c r="E7" s="12">
        <f t="shared" si="0"/>
        <v>0</v>
      </c>
      <c r="F7" s="12">
        <v>0</v>
      </c>
      <c r="G7" s="12">
        <v>0</v>
      </c>
      <c r="H7" s="12">
        <f t="shared" si="1"/>
        <v>0</v>
      </c>
    </row>
    <row r="8" spans="1:8" x14ac:dyDescent="0.2">
      <c r="A8" s="28">
        <v>1300</v>
      </c>
      <c r="B8" s="10" t="s">
        <v>74</v>
      </c>
      <c r="C8" s="12">
        <v>562895</v>
      </c>
      <c r="D8" s="12">
        <v>0</v>
      </c>
      <c r="E8" s="12">
        <f t="shared" si="0"/>
        <v>562895</v>
      </c>
      <c r="F8" s="12">
        <v>26302</v>
      </c>
      <c r="G8" s="12">
        <v>26302</v>
      </c>
      <c r="H8" s="12">
        <f t="shared" si="1"/>
        <v>536593</v>
      </c>
    </row>
    <row r="9" spans="1:8" x14ac:dyDescent="0.2">
      <c r="A9" s="28">
        <v>1400</v>
      </c>
      <c r="B9" s="10" t="s">
        <v>34</v>
      </c>
      <c r="C9" s="12">
        <v>829228.8</v>
      </c>
      <c r="D9" s="12">
        <v>0</v>
      </c>
      <c r="E9" s="12">
        <f t="shared" si="0"/>
        <v>829228.8</v>
      </c>
      <c r="F9" s="12">
        <v>434287.92</v>
      </c>
      <c r="G9" s="12">
        <v>434287.92</v>
      </c>
      <c r="H9" s="12">
        <f t="shared" si="1"/>
        <v>394940.88000000006</v>
      </c>
    </row>
    <row r="10" spans="1:8" x14ac:dyDescent="0.2">
      <c r="A10" s="28">
        <v>1500</v>
      </c>
      <c r="B10" s="10" t="s">
        <v>75</v>
      </c>
      <c r="C10" s="12">
        <v>184725</v>
      </c>
      <c r="D10" s="12">
        <v>-55000</v>
      </c>
      <c r="E10" s="12">
        <f t="shared" si="0"/>
        <v>129725</v>
      </c>
      <c r="F10" s="12">
        <v>16250</v>
      </c>
      <c r="G10" s="12">
        <v>16250</v>
      </c>
      <c r="H10" s="12">
        <f t="shared" si="1"/>
        <v>113475</v>
      </c>
    </row>
    <row r="11" spans="1:8" x14ac:dyDescent="0.2">
      <c r="A11" s="28">
        <v>1600</v>
      </c>
      <c r="B11" s="10" t="s">
        <v>35</v>
      </c>
      <c r="C11" s="12">
        <v>14516</v>
      </c>
      <c r="D11" s="12">
        <v>0</v>
      </c>
      <c r="E11" s="12">
        <f t="shared" si="0"/>
        <v>14516</v>
      </c>
      <c r="F11" s="12">
        <v>0</v>
      </c>
      <c r="G11" s="12">
        <v>0</v>
      </c>
      <c r="H11" s="12">
        <f t="shared" si="1"/>
        <v>14516</v>
      </c>
    </row>
    <row r="12" spans="1:8" x14ac:dyDescent="0.2">
      <c r="A12" s="28">
        <v>1700</v>
      </c>
      <c r="B12" s="10" t="s">
        <v>76</v>
      </c>
      <c r="C12" s="12">
        <v>616871.19999999995</v>
      </c>
      <c r="D12" s="12">
        <v>-55000</v>
      </c>
      <c r="E12" s="12">
        <f t="shared" si="0"/>
        <v>561871.19999999995</v>
      </c>
      <c r="F12" s="12">
        <v>282255.98</v>
      </c>
      <c r="G12" s="12">
        <v>282255.98</v>
      </c>
      <c r="H12" s="12">
        <f t="shared" si="1"/>
        <v>279615.21999999997</v>
      </c>
    </row>
    <row r="13" spans="1:8" x14ac:dyDescent="0.2">
      <c r="A13" s="29" t="s">
        <v>64</v>
      </c>
      <c r="B13" s="6"/>
      <c r="C13" s="35">
        <f>SUM(C14:C22)</f>
        <v>586500</v>
      </c>
      <c r="D13" s="35">
        <f>SUM(D14:D22)</f>
        <v>-88000</v>
      </c>
      <c r="E13" s="35">
        <f t="shared" si="0"/>
        <v>498500</v>
      </c>
      <c r="F13" s="35">
        <f>SUM(F14:F22)</f>
        <v>316372.14</v>
      </c>
      <c r="G13" s="35">
        <f>SUM(G14:G22)</f>
        <v>316372.14</v>
      </c>
      <c r="H13" s="35">
        <f t="shared" si="1"/>
        <v>182127.86</v>
      </c>
    </row>
    <row r="14" spans="1:8" x14ac:dyDescent="0.2">
      <c r="A14" s="28">
        <v>2100</v>
      </c>
      <c r="B14" s="10" t="s">
        <v>77</v>
      </c>
      <c r="C14" s="12">
        <v>151000</v>
      </c>
      <c r="D14" s="12">
        <v>18259.95</v>
      </c>
      <c r="E14" s="12">
        <f t="shared" si="0"/>
        <v>169259.95</v>
      </c>
      <c r="F14" s="12">
        <v>140773.42000000001</v>
      </c>
      <c r="G14" s="12">
        <v>140773.42000000001</v>
      </c>
      <c r="H14" s="12">
        <f t="shared" si="1"/>
        <v>28486.53</v>
      </c>
    </row>
    <row r="15" spans="1:8" x14ac:dyDescent="0.2">
      <c r="A15" s="28">
        <v>2200</v>
      </c>
      <c r="B15" s="10" t="s">
        <v>78</v>
      </c>
      <c r="C15" s="12">
        <v>75500</v>
      </c>
      <c r="D15" s="12">
        <v>-15000</v>
      </c>
      <c r="E15" s="12">
        <f t="shared" si="0"/>
        <v>60500</v>
      </c>
      <c r="F15" s="12">
        <v>9624.52</v>
      </c>
      <c r="G15" s="12">
        <v>9624.52</v>
      </c>
      <c r="H15" s="12">
        <f t="shared" si="1"/>
        <v>50875.479999999996</v>
      </c>
    </row>
    <row r="16" spans="1:8" x14ac:dyDescent="0.2">
      <c r="A16" s="28">
        <v>2300</v>
      </c>
      <c r="B16" s="10" t="s">
        <v>79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80</v>
      </c>
      <c r="C17" s="12">
        <v>0</v>
      </c>
      <c r="D17" s="12">
        <v>0</v>
      </c>
      <c r="E17" s="12">
        <f t="shared" si="0"/>
        <v>0</v>
      </c>
      <c r="F17" s="12">
        <v>0</v>
      </c>
      <c r="G17" s="12">
        <v>0</v>
      </c>
      <c r="H17" s="12">
        <f t="shared" si="1"/>
        <v>0</v>
      </c>
    </row>
    <row r="18" spans="1:8" x14ac:dyDescent="0.2">
      <c r="A18" s="28">
        <v>2500</v>
      </c>
      <c r="B18" s="10" t="s">
        <v>81</v>
      </c>
      <c r="C18" s="12">
        <v>0</v>
      </c>
      <c r="D18" s="12">
        <v>0</v>
      </c>
      <c r="E18" s="12">
        <f t="shared" si="0"/>
        <v>0</v>
      </c>
      <c r="F18" s="12">
        <v>0</v>
      </c>
      <c r="G18" s="12">
        <v>0</v>
      </c>
      <c r="H18" s="12">
        <f t="shared" si="1"/>
        <v>0</v>
      </c>
    </row>
    <row r="19" spans="1:8" x14ac:dyDescent="0.2">
      <c r="A19" s="28">
        <v>2600</v>
      </c>
      <c r="B19" s="10" t="s">
        <v>82</v>
      </c>
      <c r="C19" s="12">
        <v>118000</v>
      </c>
      <c r="D19" s="12">
        <v>-30000</v>
      </c>
      <c r="E19" s="12">
        <f t="shared" si="0"/>
        <v>88000</v>
      </c>
      <c r="F19" s="12">
        <v>81728.27</v>
      </c>
      <c r="G19" s="12">
        <v>81728.27</v>
      </c>
      <c r="H19" s="12">
        <f t="shared" si="1"/>
        <v>6271.7299999999959</v>
      </c>
    </row>
    <row r="20" spans="1:8" x14ac:dyDescent="0.2">
      <c r="A20" s="28">
        <v>2700</v>
      </c>
      <c r="B20" s="10" t="s">
        <v>83</v>
      </c>
      <c r="C20" s="12">
        <v>232000</v>
      </c>
      <c r="D20" s="12">
        <v>-63759.95</v>
      </c>
      <c r="E20" s="12">
        <f t="shared" si="0"/>
        <v>168240.05</v>
      </c>
      <c r="F20" s="12">
        <v>80965.91</v>
      </c>
      <c r="G20" s="12">
        <v>80965.91</v>
      </c>
      <c r="H20" s="12">
        <f t="shared" si="1"/>
        <v>87274.139999999985</v>
      </c>
    </row>
    <row r="21" spans="1:8" x14ac:dyDescent="0.2">
      <c r="A21" s="28">
        <v>2800</v>
      </c>
      <c r="B21" s="10" t="s">
        <v>84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85</v>
      </c>
      <c r="C22" s="12">
        <v>10000</v>
      </c>
      <c r="D22" s="12">
        <v>2500</v>
      </c>
      <c r="E22" s="12">
        <f t="shared" si="0"/>
        <v>12500</v>
      </c>
      <c r="F22" s="12">
        <v>3280.02</v>
      </c>
      <c r="G22" s="12">
        <v>3280.02</v>
      </c>
      <c r="H22" s="12">
        <f t="shared" si="1"/>
        <v>9219.98</v>
      </c>
    </row>
    <row r="23" spans="1:8" x14ac:dyDescent="0.2">
      <c r="A23" s="29" t="s">
        <v>65</v>
      </c>
      <c r="B23" s="6"/>
      <c r="C23" s="35">
        <f>SUM(C24:C32)</f>
        <v>603405</v>
      </c>
      <c r="D23" s="35">
        <f>SUM(D24:D32)</f>
        <v>148000</v>
      </c>
      <c r="E23" s="35">
        <f t="shared" si="0"/>
        <v>751405</v>
      </c>
      <c r="F23" s="35">
        <f>SUM(F24:F32)</f>
        <v>599600.81000000006</v>
      </c>
      <c r="G23" s="35">
        <f>SUM(G24:G32)</f>
        <v>599600.81000000006</v>
      </c>
      <c r="H23" s="35">
        <f t="shared" si="1"/>
        <v>151804.18999999994</v>
      </c>
    </row>
    <row r="24" spans="1:8" x14ac:dyDescent="0.2">
      <c r="A24" s="28">
        <v>3100</v>
      </c>
      <c r="B24" s="10" t="s">
        <v>86</v>
      </c>
      <c r="C24" s="12">
        <v>183000</v>
      </c>
      <c r="D24" s="12">
        <v>-40000</v>
      </c>
      <c r="E24" s="12">
        <f t="shared" si="0"/>
        <v>143000</v>
      </c>
      <c r="F24" s="12">
        <v>88198.98</v>
      </c>
      <c r="G24" s="12">
        <v>88198.98</v>
      </c>
      <c r="H24" s="12">
        <f t="shared" si="1"/>
        <v>54801.020000000004</v>
      </c>
    </row>
    <row r="25" spans="1:8" x14ac:dyDescent="0.2">
      <c r="A25" s="28">
        <v>3200</v>
      </c>
      <c r="B25" s="10" t="s">
        <v>87</v>
      </c>
      <c r="C25" s="12">
        <v>55000</v>
      </c>
      <c r="D25" s="12">
        <v>-40000</v>
      </c>
      <c r="E25" s="12">
        <f t="shared" si="0"/>
        <v>15000</v>
      </c>
      <c r="F25" s="12">
        <v>0</v>
      </c>
      <c r="G25" s="12">
        <v>0</v>
      </c>
      <c r="H25" s="12">
        <f t="shared" si="1"/>
        <v>15000</v>
      </c>
    </row>
    <row r="26" spans="1:8" x14ac:dyDescent="0.2">
      <c r="A26" s="28">
        <v>3300</v>
      </c>
      <c r="B26" s="10" t="s">
        <v>88</v>
      </c>
      <c r="C26" s="12">
        <v>29000</v>
      </c>
      <c r="D26" s="12">
        <v>-11000</v>
      </c>
      <c r="E26" s="12">
        <f t="shared" si="0"/>
        <v>18000</v>
      </c>
      <c r="F26" s="12">
        <v>0</v>
      </c>
      <c r="G26" s="12">
        <v>0</v>
      </c>
      <c r="H26" s="12">
        <f t="shared" si="1"/>
        <v>18000</v>
      </c>
    </row>
    <row r="27" spans="1:8" x14ac:dyDescent="0.2">
      <c r="A27" s="28">
        <v>3400</v>
      </c>
      <c r="B27" s="10" t="s">
        <v>89</v>
      </c>
      <c r="C27" s="12">
        <v>29405</v>
      </c>
      <c r="D27" s="12">
        <v>0</v>
      </c>
      <c r="E27" s="12">
        <f t="shared" si="0"/>
        <v>29405</v>
      </c>
      <c r="F27" s="12">
        <v>19974.86</v>
      </c>
      <c r="G27" s="12">
        <v>19974.86</v>
      </c>
      <c r="H27" s="12">
        <f t="shared" si="1"/>
        <v>9430.14</v>
      </c>
    </row>
    <row r="28" spans="1:8" x14ac:dyDescent="0.2">
      <c r="A28" s="28">
        <v>3500</v>
      </c>
      <c r="B28" s="10" t="s">
        <v>90</v>
      </c>
      <c r="C28" s="12">
        <v>140000</v>
      </c>
      <c r="D28" s="12">
        <v>197500</v>
      </c>
      <c r="E28" s="12">
        <f t="shared" si="0"/>
        <v>337500</v>
      </c>
      <c r="F28" s="12">
        <v>301678.18</v>
      </c>
      <c r="G28" s="12">
        <v>301678.18</v>
      </c>
      <c r="H28" s="12">
        <f t="shared" si="1"/>
        <v>35821.820000000007</v>
      </c>
    </row>
    <row r="29" spans="1:8" x14ac:dyDescent="0.2">
      <c r="A29" s="28">
        <v>3600</v>
      </c>
      <c r="B29" s="10" t="s">
        <v>91</v>
      </c>
      <c r="C29" s="12">
        <v>0</v>
      </c>
      <c r="D29" s="12">
        <v>0</v>
      </c>
      <c r="E29" s="12">
        <f t="shared" si="0"/>
        <v>0</v>
      </c>
      <c r="F29" s="12">
        <v>0</v>
      </c>
      <c r="G29" s="12">
        <v>0</v>
      </c>
      <c r="H29" s="12">
        <f t="shared" si="1"/>
        <v>0</v>
      </c>
    </row>
    <row r="30" spans="1:8" x14ac:dyDescent="0.2">
      <c r="A30" s="28">
        <v>3700</v>
      </c>
      <c r="B30" s="10" t="s">
        <v>92</v>
      </c>
      <c r="C30" s="12">
        <v>11000</v>
      </c>
      <c r="D30" s="12">
        <v>-2000</v>
      </c>
      <c r="E30" s="12">
        <f t="shared" si="0"/>
        <v>9000</v>
      </c>
      <c r="F30" s="12">
        <v>7084.91</v>
      </c>
      <c r="G30" s="12">
        <v>7084.91</v>
      </c>
      <c r="H30" s="12">
        <f t="shared" si="1"/>
        <v>1915.0900000000001</v>
      </c>
    </row>
    <row r="31" spans="1:8" x14ac:dyDescent="0.2">
      <c r="A31" s="28">
        <v>3800</v>
      </c>
      <c r="B31" s="10" t="s">
        <v>93</v>
      </c>
      <c r="C31" s="12">
        <v>56000</v>
      </c>
      <c r="D31" s="12">
        <v>60000</v>
      </c>
      <c r="E31" s="12">
        <f t="shared" si="0"/>
        <v>116000</v>
      </c>
      <c r="F31" s="12">
        <v>122833.96</v>
      </c>
      <c r="G31" s="12">
        <v>122833.96</v>
      </c>
      <c r="H31" s="12">
        <f t="shared" si="1"/>
        <v>-6833.9600000000064</v>
      </c>
    </row>
    <row r="32" spans="1:8" x14ac:dyDescent="0.2">
      <c r="A32" s="28">
        <v>3900</v>
      </c>
      <c r="B32" s="10" t="s">
        <v>18</v>
      </c>
      <c r="C32" s="12">
        <v>100000</v>
      </c>
      <c r="D32" s="12">
        <v>-16500</v>
      </c>
      <c r="E32" s="12">
        <f t="shared" si="0"/>
        <v>83500</v>
      </c>
      <c r="F32" s="12">
        <v>59829.919999999998</v>
      </c>
      <c r="G32" s="12">
        <v>59829.919999999998</v>
      </c>
      <c r="H32" s="12">
        <f t="shared" si="1"/>
        <v>23670.080000000002</v>
      </c>
    </row>
    <row r="33" spans="1:8" x14ac:dyDescent="0.2">
      <c r="A33" s="29" t="s">
        <v>66</v>
      </c>
      <c r="B33" s="6"/>
      <c r="C33" s="35">
        <f>SUM(C34:C42)</f>
        <v>60000</v>
      </c>
      <c r="D33" s="35">
        <f>SUM(D34:D42)</f>
        <v>50000</v>
      </c>
      <c r="E33" s="35">
        <f t="shared" si="0"/>
        <v>110000</v>
      </c>
      <c r="F33" s="35">
        <f>SUM(F34:F42)</f>
        <v>85400.2</v>
      </c>
      <c r="G33" s="35">
        <f>SUM(G34:G42)</f>
        <v>85400.2</v>
      </c>
      <c r="H33" s="35">
        <f t="shared" si="1"/>
        <v>24599.800000000003</v>
      </c>
    </row>
    <row r="34" spans="1:8" x14ac:dyDescent="0.2">
      <c r="A34" s="28">
        <v>4100</v>
      </c>
      <c r="B34" s="10" t="s">
        <v>94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95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96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97</v>
      </c>
      <c r="C37" s="12">
        <v>60000</v>
      </c>
      <c r="D37" s="12">
        <v>50000</v>
      </c>
      <c r="E37" s="12">
        <f t="shared" si="0"/>
        <v>110000</v>
      </c>
      <c r="F37" s="12">
        <v>85400.2</v>
      </c>
      <c r="G37" s="12">
        <v>85400.2</v>
      </c>
      <c r="H37" s="12">
        <f t="shared" si="1"/>
        <v>24599.800000000003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98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99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100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67</v>
      </c>
      <c r="B43" s="6"/>
      <c r="C43" s="35">
        <f>SUM(C44:C52)</f>
        <v>25000</v>
      </c>
      <c r="D43" s="35">
        <f>SUM(D44:D52)</f>
        <v>0</v>
      </c>
      <c r="E43" s="35">
        <f t="shared" si="0"/>
        <v>25000</v>
      </c>
      <c r="F43" s="35">
        <f>SUM(F44:F52)</f>
        <v>0</v>
      </c>
      <c r="G43" s="35">
        <f>SUM(G44:G52)</f>
        <v>0</v>
      </c>
      <c r="H43" s="35">
        <f t="shared" si="1"/>
        <v>25000</v>
      </c>
    </row>
    <row r="44" spans="1:8" x14ac:dyDescent="0.2">
      <c r="A44" s="28">
        <v>5100</v>
      </c>
      <c r="B44" s="10" t="s">
        <v>101</v>
      </c>
      <c r="C44" s="12">
        <v>0</v>
      </c>
      <c r="D44" s="12">
        <v>0</v>
      </c>
      <c r="E44" s="12">
        <f t="shared" si="0"/>
        <v>0</v>
      </c>
      <c r="F44" s="12">
        <v>0</v>
      </c>
      <c r="G44" s="12">
        <v>0</v>
      </c>
      <c r="H44" s="12">
        <f t="shared" si="1"/>
        <v>0</v>
      </c>
    </row>
    <row r="45" spans="1:8" x14ac:dyDescent="0.2">
      <c r="A45" s="28">
        <v>5200</v>
      </c>
      <c r="B45" s="10" t="s">
        <v>102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103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104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105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106</v>
      </c>
      <c r="C49" s="12">
        <v>25000</v>
      </c>
      <c r="D49" s="12">
        <v>0</v>
      </c>
      <c r="E49" s="12">
        <f t="shared" si="0"/>
        <v>25000</v>
      </c>
      <c r="F49" s="12">
        <v>0</v>
      </c>
      <c r="G49" s="12">
        <v>0</v>
      </c>
      <c r="H49" s="12">
        <f t="shared" si="1"/>
        <v>25000</v>
      </c>
    </row>
    <row r="50" spans="1:8" x14ac:dyDescent="0.2">
      <c r="A50" s="28">
        <v>5700</v>
      </c>
      <c r="B50" s="10" t="s">
        <v>107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108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109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68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110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111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112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69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113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114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115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116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117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118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119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70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71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120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121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122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123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124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125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126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55</v>
      </c>
      <c r="C77" s="37">
        <f t="shared" ref="C77:H77" si="4">SUM(C5+C13+C23+C33+C43+C53+C57+C65+C69)</f>
        <v>6296600</v>
      </c>
      <c r="D77" s="37">
        <f t="shared" si="4"/>
        <v>0</v>
      </c>
      <c r="E77" s="37">
        <f t="shared" si="4"/>
        <v>6296600</v>
      </c>
      <c r="F77" s="37">
        <f t="shared" si="4"/>
        <v>3194596.5700000003</v>
      </c>
      <c r="G77" s="37">
        <f t="shared" si="4"/>
        <v>3194596.5700000003</v>
      </c>
      <c r="H77" s="37">
        <f t="shared" si="4"/>
        <v>3102003.4299999997</v>
      </c>
    </row>
    <row r="79" spans="1:8" x14ac:dyDescent="0.2">
      <c r="A79" s="1" t="s">
        <v>132</v>
      </c>
    </row>
    <row r="83" spans="2:9" x14ac:dyDescent="0.2">
      <c r="B83" s="3"/>
      <c r="C83" s="3"/>
      <c r="D83" s="3"/>
      <c r="E83" s="3"/>
      <c r="F83" s="3"/>
      <c r="G83" s="3"/>
      <c r="H83" s="3"/>
      <c r="I83" s="3"/>
    </row>
    <row r="84" spans="2:9" x14ac:dyDescent="0.2">
      <c r="B84" s="41" t="s">
        <v>143</v>
      </c>
      <c r="C84" s="3"/>
      <c r="D84" s="3"/>
      <c r="E84" s="41" t="s">
        <v>144</v>
      </c>
      <c r="F84" s="41"/>
      <c r="G84" s="41"/>
      <c r="H84" s="41"/>
      <c r="I84" s="41"/>
    </row>
    <row r="85" spans="2:9" x14ac:dyDescent="0.2">
      <c r="B85" s="42" t="s">
        <v>145</v>
      </c>
      <c r="C85" s="3"/>
      <c r="D85" s="3"/>
      <c r="E85" s="42" t="s">
        <v>146</v>
      </c>
      <c r="F85" s="42"/>
      <c r="G85" s="42"/>
      <c r="H85" s="42"/>
      <c r="I85" s="42"/>
    </row>
    <row r="86" spans="2:9" x14ac:dyDescent="0.2">
      <c r="B86" s="3"/>
      <c r="C86" s="3"/>
      <c r="D86" s="3"/>
      <c r="E86" s="3"/>
      <c r="F86" s="3"/>
      <c r="G86" s="3"/>
      <c r="H86" s="3"/>
      <c r="I86" s="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zoomScaleNormal="100" workbookViewId="0">
      <selection activeCell="B16" sqref="B16:I19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3" t="s">
        <v>137</v>
      </c>
      <c r="B1" s="44"/>
      <c r="C1" s="44"/>
      <c r="D1" s="44"/>
      <c r="E1" s="44"/>
      <c r="F1" s="44"/>
      <c r="G1" s="44"/>
      <c r="H1" s="45"/>
    </row>
    <row r="2" spans="1:8" x14ac:dyDescent="0.2">
      <c r="A2" s="48" t="s">
        <v>56</v>
      </c>
      <c r="B2" s="49"/>
      <c r="C2" s="43" t="s">
        <v>62</v>
      </c>
      <c r="D2" s="44"/>
      <c r="E2" s="44"/>
      <c r="F2" s="44"/>
      <c r="G2" s="45"/>
      <c r="H2" s="46" t="s">
        <v>61</v>
      </c>
    </row>
    <row r="3" spans="1:8" ht="24.95" customHeight="1" x14ac:dyDescent="0.2">
      <c r="A3" s="50"/>
      <c r="B3" s="51"/>
      <c r="C3" s="8" t="s">
        <v>57</v>
      </c>
      <c r="D3" s="8" t="s">
        <v>127</v>
      </c>
      <c r="E3" s="8" t="s">
        <v>58</v>
      </c>
      <c r="F3" s="8" t="s">
        <v>59</v>
      </c>
      <c r="G3" s="8" t="s">
        <v>60</v>
      </c>
      <c r="H3" s="47"/>
    </row>
    <row r="4" spans="1:8" x14ac:dyDescent="0.2">
      <c r="A4" s="52"/>
      <c r="B4" s="53"/>
      <c r="C4" s="9">
        <v>1</v>
      </c>
      <c r="D4" s="9">
        <v>2</v>
      </c>
      <c r="E4" s="9" t="s">
        <v>128</v>
      </c>
      <c r="F4" s="9">
        <v>4</v>
      </c>
      <c r="G4" s="9">
        <v>5</v>
      </c>
      <c r="H4" s="9" t="s">
        <v>129</v>
      </c>
    </row>
    <row r="5" spans="1:8" x14ac:dyDescent="0.2">
      <c r="A5" s="5"/>
      <c r="B5" s="13" t="s">
        <v>0</v>
      </c>
      <c r="C5" s="38">
        <v>6271600</v>
      </c>
      <c r="D5" s="38">
        <v>0</v>
      </c>
      <c r="E5" s="38">
        <f>C5+D5</f>
        <v>6271600</v>
      </c>
      <c r="F5" s="38">
        <v>3194596.57</v>
      </c>
      <c r="G5" s="38">
        <v>3194596.57</v>
      </c>
      <c r="H5" s="38">
        <f>E5-F5</f>
        <v>3077003.43</v>
      </c>
    </row>
    <row r="6" spans="1:8" x14ac:dyDescent="0.2">
      <c r="A6" s="5"/>
      <c r="B6" s="13" t="s">
        <v>1</v>
      </c>
      <c r="C6" s="38">
        <v>25000</v>
      </c>
      <c r="D6" s="38">
        <v>0</v>
      </c>
      <c r="E6" s="38">
        <f>C6+D6</f>
        <v>25000</v>
      </c>
      <c r="F6" s="38">
        <v>0</v>
      </c>
      <c r="G6" s="38">
        <v>0</v>
      </c>
      <c r="H6" s="38">
        <f>E6-F6</f>
        <v>25000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55</v>
      </c>
      <c r="C10" s="37">
        <f t="shared" ref="C10:H10" si="0">SUM(C5+C6+C7+C8+C9)</f>
        <v>6296600</v>
      </c>
      <c r="D10" s="37">
        <f t="shared" si="0"/>
        <v>0</v>
      </c>
      <c r="E10" s="37">
        <f t="shared" si="0"/>
        <v>6296600</v>
      </c>
      <c r="F10" s="37">
        <f t="shared" si="0"/>
        <v>3194596.57</v>
      </c>
      <c r="G10" s="37">
        <f t="shared" si="0"/>
        <v>3194596.57</v>
      </c>
      <c r="H10" s="37">
        <f t="shared" si="0"/>
        <v>3102003.43</v>
      </c>
    </row>
    <row r="12" spans="1:8" x14ac:dyDescent="0.2">
      <c r="A12" s="1" t="s">
        <v>132</v>
      </c>
    </row>
    <row r="17" spans="2:9" x14ac:dyDescent="0.2">
      <c r="B17" s="3"/>
      <c r="C17" s="3"/>
      <c r="D17" s="3"/>
      <c r="E17" s="3"/>
      <c r="F17" s="3"/>
      <c r="G17" s="3"/>
      <c r="H17" s="3"/>
      <c r="I17" s="3"/>
    </row>
    <row r="18" spans="2:9" x14ac:dyDescent="0.2">
      <c r="B18" s="41" t="s">
        <v>143</v>
      </c>
      <c r="C18" s="3"/>
      <c r="D18" s="3"/>
      <c r="E18" s="41" t="s">
        <v>144</v>
      </c>
      <c r="F18" s="41"/>
      <c r="G18" s="41"/>
      <c r="H18" s="41"/>
      <c r="I18" s="41"/>
    </row>
    <row r="19" spans="2:9" x14ac:dyDescent="0.2">
      <c r="B19" s="42" t="s">
        <v>145</v>
      </c>
      <c r="C19" s="3"/>
      <c r="D19" s="3"/>
      <c r="E19" s="42" t="s">
        <v>146</v>
      </c>
      <c r="F19" s="42"/>
      <c r="G19" s="42"/>
      <c r="H19" s="42"/>
      <c r="I19" s="4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3" t="s">
        <v>140</v>
      </c>
      <c r="B1" s="44"/>
      <c r="C1" s="44"/>
      <c r="D1" s="44"/>
      <c r="E1" s="44"/>
      <c r="F1" s="44"/>
      <c r="G1" s="44"/>
      <c r="H1" s="45"/>
    </row>
    <row r="2" spans="1:8" x14ac:dyDescent="0.2">
      <c r="A2" s="48" t="s">
        <v>56</v>
      </c>
      <c r="B2" s="49"/>
      <c r="C2" s="43" t="s">
        <v>62</v>
      </c>
      <c r="D2" s="44"/>
      <c r="E2" s="44"/>
      <c r="F2" s="44"/>
      <c r="G2" s="45"/>
      <c r="H2" s="46" t="s">
        <v>61</v>
      </c>
    </row>
    <row r="3" spans="1:8" ht="24.95" customHeight="1" x14ac:dyDescent="0.2">
      <c r="A3" s="50"/>
      <c r="B3" s="51"/>
      <c r="C3" s="8" t="s">
        <v>57</v>
      </c>
      <c r="D3" s="8" t="s">
        <v>127</v>
      </c>
      <c r="E3" s="8" t="s">
        <v>58</v>
      </c>
      <c r="F3" s="8" t="s">
        <v>59</v>
      </c>
      <c r="G3" s="8" t="s">
        <v>60</v>
      </c>
      <c r="H3" s="47"/>
    </row>
    <row r="4" spans="1:8" x14ac:dyDescent="0.2">
      <c r="A4" s="52"/>
      <c r="B4" s="53"/>
      <c r="C4" s="9">
        <v>1</v>
      </c>
      <c r="D4" s="9">
        <v>2</v>
      </c>
      <c r="E4" s="9" t="s">
        <v>128</v>
      </c>
      <c r="F4" s="9">
        <v>4</v>
      </c>
      <c r="G4" s="9">
        <v>5</v>
      </c>
      <c r="H4" s="9" t="s">
        <v>129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138</v>
      </c>
      <c r="C6" s="12">
        <v>5818100</v>
      </c>
      <c r="D6" s="12">
        <v>0</v>
      </c>
      <c r="E6" s="12">
        <f>C6+D6</f>
        <v>5818100</v>
      </c>
      <c r="F6" s="12">
        <v>2901698.02</v>
      </c>
      <c r="G6" s="12">
        <v>2901698.02</v>
      </c>
      <c r="H6" s="12">
        <f>E6-F6</f>
        <v>2916401.98</v>
      </c>
    </row>
    <row r="7" spans="1:8" x14ac:dyDescent="0.2">
      <c r="A7" s="4"/>
      <c r="B7" s="15" t="s">
        <v>139</v>
      </c>
      <c r="C7" s="12">
        <v>478500</v>
      </c>
      <c r="D7" s="12">
        <v>0</v>
      </c>
      <c r="E7" s="12">
        <f t="shared" ref="E7:E12" si="0">C7+D7</f>
        <v>478500</v>
      </c>
      <c r="F7" s="12">
        <v>292898.55</v>
      </c>
      <c r="G7" s="12">
        <v>292898.55</v>
      </c>
      <c r="H7" s="12">
        <f t="shared" ref="H7:H12" si="1">E7-F7</f>
        <v>185601.45</v>
      </c>
    </row>
    <row r="8" spans="1:8" x14ac:dyDescent="0.2">
      <c r="A8" s="4"/>
      <c r="B8" s="15" t="s">
        <v>51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52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134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53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54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55</v>
      </c>
      <c r="C14" s="40">
        <f t="shared" ref="C14:H14" si="2">SUM(C6:C13)</f>
        <v>6296600</v>
      </c>
      <c r="D14" s="40">
        <f t="shared" si="2"/>
        <v>0</v>
      </c>
      <c r="E14" s="40">
        <f t="shared" si="2"/>
        <v>6296600</v>
      </c>
      <c r="F14" s="40">
        <f t="shared" si="2"/>
        <v>3194596.57</v>
      </c>
      <c r="G14" s="40">
        <f t="shared" si="2"/>
        <v>3194596.57</v>
      </c>
      <c r="H14" s="40">
        <f t="shared" si="2"/>
        <v>3102003.43</v>
      </c>
    </row>
    <row r="17" spans="1:8" ht="45" customHeight="1" x14ac:dyDescent="0.2">
      <c r="A17" s="43" t="s">
        <v>130</v>
      </c>
      <c r="B17" s="44"/>
      <c r="C17" s="44"/>
      <c r="D17" s="44"/>
      <c r="E17" s="44"/>
      <c r="F17" s="44"/>
      <c r="G17" s="44"/>
      <c r="H17" s="45"/>
    </row>
    <row r="18" spans="1:8" x14ac:dyDescent="0.2">
      <c r="A18" s="48" t="s">
        <v>56</v>
      </c>
      <c r="B18" s="49"/>
      <c r="C18" s="43" t="s">
        <v>62</v>
      </c>
      <c r="D18" s="44"/>
      <c r="E18" s="44"/>
      <c r="F18" s="44"/>
      <c r="G18" s="45"/>
      <c r="H18" s="46" t="s">
        <v>61</v>
      </c>
    </row>
    <row r="19" spans="1:8" ht="22.5" x14ac:dyDescent="0.2">
      <c r="A19" s="50"/>
      <c r="B19" s="51"/>
      <c r="C19" s="8" t="s">
        <v>57</v>
      </c>
      <c r="D19" s="8" t="s">
        <v>127</v>
      </c>
      <c r="E19" s="8" t="s">
        <v>58</v>
      </c>
      <c r="F19" s="8" t="s">
        <v>59</v>
      </c>
      <c r="G19" s="8" t="s">
        <v>60</v>
      </c>
      <c r="H19" s="47"/>
    </row>
    <row r="20" spans="1:8" x14ac:dyDescent="0.2">
      <c r="A20" s="52"/>
      <c r="B20" s="53"/>
      <c r="C20" s="9">
        <v>1</v>
      </c>
      <c r="D20" s="9">
        <v>2</v>
      </c>
      <c r="E20" s="9" t="s">
        <v>128</v>
      </c>
      <c r="F20" s="9">
        <v>4</v>
      </c>
      <c r="G20" s="9">
        <v>5</v>
      </c>
      <c r="H20" s="9" t="s">
        <v>129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133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55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3" t="s">
        <v>131</v>
      </c>
      <c r="B28" s="44"/>
      <c r="C28" s="44"/>
      <c r="D28" s="44"/>
      <c r="E28" s="44"/>
      <c r="F28" s="44"/>
      <c r="G28" s="44"/>
      <c r="H28" s="45"/>
    </row>
    <row r="29" spans="1:8" x14ac:dyDescent="0.2">
      <c r="A29" s="48" t="s">
        <v>56</v>
      </c>
      <c r="B29" s="49"/>
      <c r="C29" s="43" t="s">
        <v>62</v>
      </c>
      <c r="D29" s="44"/>
      <c r="E29" s="44"/>
      <c r="F29" s="44"/>
      <c r="G29" s="45"/>
      <c r="H29" s="46" t="s">
        <v>61</v>
      </c>
    </row>
    <row r="30" spans="1:8" ht="22.5" x14ac:dyDescent="0.2">
      <c r="A30" s="50"/>
      <c r="B30" s="51"/>
      <c r="C30" s="8" t="s">
        <v>57</v>
      </c>
      <c r="D30" s="8" t="s">
        <v>127</v>
      </c>
      <c r="E30" s="8" t="s">
        <v>58</v>
      </c>
      <c r="F30" s="8" t="s">
        <v>59</v>
      </c>
      <c r="G30" s="8" t="s">
        <v>60</v>
      </c>
      <c r="H30" s="47"/>
    </row>
    <row r="31" spans="1:8" x14ac:dyDescent="0.2">
      <c r="A31" s="52"/>
      <c r="B31" s="53"/>
      <c r="C31" s="9">
        <v>1</v>
      </c>
      <c r="D31" s="9">
        <v>2</v>
      </c>
      <c r="E31" s="9" t="s">
        <v>128</v>
      </c>
      <c r="F31" s="9">
        <v>4</v>
      </c>
      <c r="G31" s="9">
        <v>5</v>
      </c>
      <c r="H31" s="9" t="s">
        <v>129</v>
      </c>
    </row>
    <row r="32" spans="1:8" x14ac:dyDescent="0.2">
      <c r="A32" s="4"/>
      <c r="B32" s="19" t="s">
        <v>12</v>
      </c>
      <c r="C32" s="12">
        <v>0</v>
      </c>
      <c r="D32" s="12">
        <v>0</v>
      </c>
      <c r="E32" s="12">
        <f t="shared" ref="E32:E38" si="6">C32+D32</f>
        <v>0</v>
      </c>
      <c r="F32" s="12">
        <v>0</v>
      </c>
      <c r="G32" s="12">
        <v>0</v>
      </c>
      <c r="H32" s="12">
        <f t="shared" ref="H32:H38" si="7">E32-F32</f>
        <v>0</v>
      </c>
    </row>
    <row r="33" spans="1:9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9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9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9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9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9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9" x14ac:dyDescent="0.2">
      <c r="A39" s="17"/>
      <c r="B39" s="31" t="s">
        <v>55</v>
      </c>
      <c r="C39" s="40">
        <f t="shared" ref="C39:H39" si="8">SUM(C32:C38)</f>
        <v>0</v>
      </c>
      <c r="D39" s="40">
        <f t="shared" si="8"/>
        <v>0</v>
      </c>
      <c r="E39" s="40">
        <f t="shared" si="8"/>
        <v>0</v>
      </c>
      <c r="F39" s="40">
        <f t="shared" si="8"/>
        <v>0</v>
      </c>
      <c r="G39" s="40">
        <f t="shared" si="8"/>
        <v>0</v>
      </c>
      <c r="H39" s="40">
        <f t="shared" si="8"/>
        <v>0</v>
      </c>
    </row>
    <row r="41" spans="1:9" x14ac:dyDescent="0.2">
      <c r="A41" s="1" t="s">
        <v>132</v>
      </c>
    </row>
    <row r="45" spans="1:9" x14ac:dyDescent="0.2">
      <c r="B45" s="3"/>
      <c r="C45" s="3"/>
      <c r="D45" s="3"/>
      <c r="E45" s="3"/>
      <c r="F45" s="3"/>
      <c r="G45" s="3"/>
      <c r="H45" s="3"/>
      <c r="I45" s="3"/>
    </row>
    <row r="46" spans="1:9" x14ac:dyDescent="0.2">
      <c r="B46" s="41" t="s">
        <v>143</v>
      </c>
      <c r="C46" s="3"/>
      <c r="D46" s="3"/>
      <c r="E46" s="41" t="s">
        <v>144</v>
      </c>
      <c r="F46" s="41"/>
      <c r="G46" s="41"/>
      <c r="H46" s="41"/>
      <c r="I46" s="41"/>
    </row>
    <row r="47" spans="1:9" x14ac:dyDescent="0.2">
      <c r="B47" s="42" t="s">
        <v>145</v>
      </c>
      <c r="C47" s="3"/>
      <c r="D47" s="3"/>
      <c r="E47" s="42" t="s">
        <v>146</v>
      </c>
      <c r="F47" s="42"/>
      <c r="G47" s="42"/>
      <c r="H47" s="42"/>
      <c r="I47" s="42"/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opLeftCell="A22" workbookViewId="0">
      <selection activeCell="B44" sqref="B44:I47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3" t="s">
        <v>141</v>
      </c>
      <c r="B1" s="44"/>
      <c r="C1" s="44"/>
      <c r="D1" s="44"/>
      <c r="E1" s="44"/>
      <c r="F1" s="44"/>
      <c r="G1" s="44"/>
      <c r="H1" s="45"/>
    </row>
    <row r="2" spans="1:8" x14ac:dyDescent="0.2">
      <c r="A2" s="48" t="s">
        <v>56</v>
      </c>
      <c r="B2" s="49"/>
      <c r="C2" s="43" t="s">
        <v>62</v>
      </c>
      <c r="D2" s="44"/>
      <c r="E2" s="44"/>
      <c r="F2" s="44"/>
      <c r="G2" s="45"/>
      <c r="H2" s="46" t="s">
        <v>61</v>
      </c>
    </row>
    <row r="3" spans="1:8" ht="24.95" customHeight="1" x14ac:dyDescent="0.2">
      <c r="A3" s="50"/>
      <c r="B3" s="51"/>
      <c r="C3" s="8" t="s">
        <v>57</v>
      </c>
      <c r="D3" s="8" t="s">
        <v>127</v>
      </c>
      <c r="E3" s="8" t="s">
        <v>58</v>
      </c>
      <c r="F3" s="8" t="s">
        <v>59</v>
      </c>
      <c r="G3" s="8" t="s">
        <v>60</v>
      </c>
      <c r="H3" s="47"/>
    </row>
    <row r="4" spans="1:8" x14ac:dyDescent="0.2">
      <c r="A4" s="52"/>
      <c r="B4" s="53"/>
      <c r="C4" s="9">
        <v>1</v>
      </c>
      <c r="D4" s="9">
        <v>2</v>
      </c>
      <c r="E4" s="9" t="s">
        <v>128</v>
      </c>
      <c r="F4" s="9">
        <v>4</v>
      </c>
      <c r="G4" s="9">
        <v>5</v>
      </c>
      <c r="H4" s="9" t="s">
        <v>129</v>
      </c>
    </row>
    <row r="5" spans="1:8" x14ac:dyDescent="0.2">
      <c r="A5" s="24" t="s">
        <v>15</v>
      </c>
      <c r="B5" s="23"/>
      <c r="C5" s="35">
        <f t="shared" ref="C5:H5" si="0">SUM(C6:C13)</f>
        <v>5818100</v>
      </c>
      <c r="D5" s="35">
        <f t="shared" si="0"/>
        <v>0</v>
      </c>
      <c r="E5" s="35">
        <f t="shared" si="0"/>
        <v>5818100</v>
      </c>
      <c r="F5" s="35">
        <f t="shared" si="0"/>
        <v>2901698.02</v>
      </c>
      <c r="G5" s="35">
        <f t="shared" si="0"/>
        <v>2901698.02</v>
      </c>
      <c r="H5" s="35">
        <f t="shared" si="0"/>
        <v>2916401.98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135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5818100</v>
      </c>
      <c r="D10" s="12">
        <v>0</v>
      </c>
      <c r="E10" s="12">
        <f t="shared" si="1"/>
        <v>5818100</v>
      </c>
      <c r="F10" s="12">
        <v>2901698.02</v>
      </c>
      <c r="G10" s="12">
        <v>2901698.02</v>
      </c>
      <c r="H10" s="12">
        <f t="shared" si="2"/>
        <v>2916401.98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478500</v>
      </c>
      <c r="D14" s="35">
        <f t="shared" si="3"/>
        <v>0</v>
      </c>
      <c r="E14" s="35">
        <f t="shared" si="3"/>
        <v>478500</v>
      </c>
      <c r="F14" s="35">
        <f t="shared" si="3"/>
        <v>292898.55</v>
      </c>
      <c r="G14" s="35">
        <f t="shared" si="3"/>
        <v>292898.55</v>
      </c>
      <c r="H14" s="35">
        <f t="shared" si="3"/>
        <v>185601.45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478500</v>
      </c>
      <c r="D18" s="12">
        <v>0</v>
      </c>
      <c r="E18" s="12">
        <f t="shared" si="5"/>
        <v>478500</v>
      </c>
      <c r="F18" s="12">
        <v>292898.55</v>
      </c>
      <c r="G18" s="12">
        <v>292898.55</v>
      </c>
      <c r="H18" s="12">
        <f t="shared" si="4"/>
        <v>185601.45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9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9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9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9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9" x14ac:dyDescent="0.2">
      <c r="A37" s="27"/>
      <c r="B37" s="31" t="s">
        <v>55</v>
      </c>
      <c r="C37" s="40">
        <f t="shared" ref="C37:H37" si="12">SUM(C32+C22+C14+C5)</f>
        <v>6296600</v>
      </c>
      <c r="D37" s="40">
        <f t="shared" si="12"/>
        <v>0</v>
      </c>
      <c r="E37" s="40">
        <f t="shared" si="12"/>
        <v>6296600</v>
      </c>
      <c r="F37" s="40">
        <f t="shared" si="12"/>
        <v>3194596.57</v>
      </c>
      <c r="G37" s="40">
        <f t="shared" si="12"/>
        <v>3194596.57</v>
      </c>
      <c r="H37" s="40">
        <f t="shared" si="12"/>
        <v>3102003.43</v>
      </c>
    </row>
    <row r="38" spans="1:9" x14ac:dyDescent="0.2">
      <c r="A38" s="21"/>
      <c r="B38" s="21"/>
      <c r="C38" s="21"/>
      <c r="D38" s="21"/>
      <c r="E38" s="21"/>
      <c r="F38" s="21"/>
      <c r="G38" s="21"/>
      <c r="H38" s="21"/>
    </row>
    <row r="39" spans="1:9" x14ac:dyDescent="0.2">
      <c r="A39" s="21" t="s">
        <v>132</v>
      </c>
      <c r="B39" s="21"/>
      <c r="C39" s="21"/>
      <c r="D39" s="21"/>
      <c r="E39" s="21"/>
      <c r="F39" s="21"/>
      <c r="G39" s="21"/>
      <c r="H39" s="21"/>
    </row>
    <row r="40" spans="1:9" x14ac:dyDescent="0.2">
      <c r="A40" s="21"/>
      <c r="B40" s="21"/>
      <c r="C40" s="21"/>
      <c r="D40" s="21"/>
      <c r="E40" s="21"/>
      <c r="F40" s="21"/>
      <c r="G40" s="21"/>
      <c r="H40" s="21"/>
    </row>
    <row r="42" spans="1:9" x14ac:dyDescent="0.2">
      <c r="B42" s="3" t="s">
        <v>142</v>
      </c>
    </row>
    <row r="45" spans="1:9" x14ac:dyDescent="0.2">
      <c r="B45" s="41" t="s">
        <v>143</v>
      </c>
      <c r="E45" s="41" t="s">
        <v>144</v>
      </c>
      <c r="F45" s="41"/>
      <c r="G45" s="41"/>
      <c r="H45" s="41"/>
      <c r="I45" s="41"/>
    </row>
    <row r="46" spans="1:9" x14ac:dyDescent="0.2">
      <c r="B46" s="42" t="s">
        <v>145</v>
      </c>
      <c r="E46" s="42" t="s">
        <v>146</v>
      </c>
      <c r="F46" s="42"/>
      <c r="G46" s="42"/>
      <c r="H46" s="42"/>
      <c r="I46" s="4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2022-08-12T18:09:25Z</cp:lastPrinted>
  <dcterms:created xsi:type="dcterms:W3CDTF">2014-02-10T03:37:14Z</dcterms:created>
  <dcterms:modified xsi:type="dcterms:W3CDTF">2022-11-08T14:19:01Z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