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3040" windowHeight="9525" tabRatio="863" firstSheet="1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ACT!$A$1:$E$225</definedName>
    <definedName name="_xlnm.Print_Area" localSheetId="10">Conciliacion_Eg!$A$1:$D$49</definedName>
    <definedName name="_xlnm.Print_Area" localSheetId="1">ESF!$A$1:$I$156</definedName>
    <definedName name="_xlnm.Print_Area" localSheetId="11">Memoria!$A$1:$H$56</definedName>
    <definedName name="_xlnm.Print_Area" localSheetId="5">VHP!$A$1:$E$35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<sst xmlns="http://schemas.openxmlformats.org/spreadsheetml/2006/main" count="935" uniqueCount="664">
  <si>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</si>
  <si>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</si>
  <si>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</si>
  <si>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</si>
  <si>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</si>
  <si>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</si>
  <si>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</si>
  <si>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</si>
  <si>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</si>
  <si>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</si>
  <si>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</si>
  <si>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</si>
  <si>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</si>
  <si>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</si>
  <si>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</si>
  <si>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</si>
  <si>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</si>
  <si>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</si>
  <si>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</si>
  <si>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</si>
  <si>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</si>
  <si>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</si>
  <si>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</si>
  <si>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</si>
  <si>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</si>
  <si>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</si>
  <si>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</si>
  <si>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</si>
  <si>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</si>
  <si>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</si>
  <si>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</si>
  <si>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</si>
  <si>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</si>
  <si>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</si>
  <si>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</si>
  <si>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</si>
  <si>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</si>
  <si>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</si>
  <si>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</si>
  <si>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</si>
  <si>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</si>
  <si>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</si>
  <si>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</si>
  <si>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</si>
  <si>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</si>
  <si>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</si>
  <si>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</si>
  <si>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</si>
  <si>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</si>
  <si>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</si>
  <si>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</si>
  <si>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</si>
  <si>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</si>
  <si>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</si>
  <si>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</si>
  <si>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</si>
  <si>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</si>
  <si>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</si>
  <si>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</si>
  <si>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</si>
  <si>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</si>
  <si>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</si>
  <si>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</si>
  <si>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</si>
  <si>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</si>
  <si>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</si>
  <si>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</si>
  <si>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</si>
  <si>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</si>
  <si>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</si>
  <si>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</si>
  <si>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</si>
  <si>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</si>
  <si>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</si>
  <si>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</si>
  <si>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</si>
  <si>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</si>
  <si>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</si>
  <si>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</si>
  <si>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</si>
  <si>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</si>
  <si>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</si>
  <si>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</si>
  <si>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</si>
  <si>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</si>
  <si>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</si>
  <si>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</si>
  <si>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</si>
  <si>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</si>
  <si>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</si>
  <si>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</si>
  <si>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</si>
  <si>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</si>
  <si>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</si>
  <si>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</si>
  <si>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</si>
  <si>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</si>
  <si>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</si>
  <si>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</si>
  <si>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</si>
  <si>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</si>
  <si>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</si>
  <si>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</si>
  <si>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</si>
  <si>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</si>
  <si>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</si>
  <si>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</si>
  <si>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</si>
  <si>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</si>
  <si>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</si>
  <si>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</si>
  <si>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</si>
  <si>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</si>
  <si>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</si>
  <si>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</si>
  <si>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</si>
  <si>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</si>
  <si>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</si>
  <si>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</si>
  <si>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</si>
  <si>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</si>
  <si>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</si>
  <si>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</si>
  <si>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</si>
  <si>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</si>
  <si>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</si>
  <si>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</si>
  <si>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</si>
  <si>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</si>
  <si>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</si>
  <si>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</si>
  <si>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</si>
  <si>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</si>
  <si>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</si>
  <si>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</si>
  <si>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</si>
  <si>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</si>
  <si>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</si>
  <si>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</si>
  <si>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</si>
  <si>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</si>
  <si>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</si>
  <si>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</si>
  <si>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</si>
  <si>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</si>
  <si>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</si>
  <si>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</si>
  <si>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</si>
  <si>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</si>
  <si>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</si>
  <si>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</si>
  <si>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</si>
  <si>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</si>
  <si>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</si>
  <si>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</si>
  <si>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</si>
  <si>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</si>
  <si>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</si>
  <si>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</si>
  <si>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</si>
  <si>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</si>
  <si>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</si>
  <si>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</si>
  <si>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</si>
  <si>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</si>
  <si>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</si>
  <si>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</si>
  <si>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</si>
  <si>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</si>
  <si>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</si>
  <si>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</si>
  <si>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</si>
  <si>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</si>
  <si>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</si>
  <si>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</si>
  <si>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</si>
  <si>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</si>
  <si>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</si>
  <si>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</si>
  <si>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</si>
  <si>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</si>
  <si>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</si>
  <si>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</si>
  <si>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</si>
  <si>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</si>
  <si>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</si>
  <si>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</si>
  <si>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</si>
  <si>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</si>
  <si>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</si>
  <si>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</si>
  <si>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</si>
  <si>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</si>
  <si>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</si>
  <si>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</si>
  <si>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</si>
  <si>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</si>
  <si>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</si>
  <si>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</si>
  <si>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</si>
  <si>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</si>
  <si>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</si>
  <si>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</si>
  <si>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</si>
  <si>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</si>
  <si>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</si>
  <si>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</si>
  <si>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</si>
  <si>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</si>
  <si>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</si>
  <si>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</si>
  <si>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</si>
  <si>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</si>
  <si>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</si>
  <si>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</si>
  <si>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</si>
  <si>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</si>
  <si>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</si>
  <si>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</si>
  <si>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</si>
  <si>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</si>
  <si>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</si>
  <si>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</si>
  <si>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</si>
  <si>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</si>
  <si>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</si>
  <si>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</si>
  <si>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</si>
  <si>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</si>
  <si>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</si>
  <si>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</si>
  <si>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</si>
  <si>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</si>
  <si>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</si>
  <si>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</si>
  <si>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</si>
  <si>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</si>
  <si>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</si>
  <si>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</si>
  <si>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</si>
  <si>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</si>
  <si>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</si>
  <si>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</si>
  <si>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</si>
  <si>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</si>
  <si>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</si>
  <si>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</si>
  <si>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</si>
  <si>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</si>
  <si>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</si>
  <si>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</si>
  <si>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</si>
  <si>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</si>
  <si>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</si>
  <si>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</si>
  <si>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</si>
  <si>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</si>
  <si>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</si>
  <si>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</si>
  <si>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</si>
  <si>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</si>
  <si>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</si>
  <si>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</si>
  <si>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</si>
  <si>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</si>
  <si>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</si>
  <si>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</si>
  <si>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</si>
  <si>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</si>
  <si>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</si>
  <si>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</si>
  <si>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</si>
  <si>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</si>
  <si>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</si>
  <si>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</si>
  <si>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</si>
  <si>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</si>
  <si>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</si>
  <si>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</si>
  <si>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</si>
  <si>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</si>
  <si>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</si>
  <si>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</si>
  <si>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</si>
  <si>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</si>
  <si>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</si>
  <si>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</si>
  <si>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</si>
  <si>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</si>
  <si>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</si>
  <si>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</si>
  <si>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</si>
  <si>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</si>
  <si>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</si>
  <si>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</si>
  <si>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</si>
  <si>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</si>
  <si>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</si>
  <si>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</si>
  <si>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</si>
  <si>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</si>
  <si>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</si>
  <si>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</si>
  <si>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</si>
  <si>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</si>
  <si>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</si>
  <si>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</si>
  <si>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</si>
  <si>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</si>
  <si>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</si>
  <si>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</si>
  <si>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</si>
  <si>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</si>
  <si>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</si>
  <si>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</si>
  <si>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</si>
  <si>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</si>
  <si>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</si>
  <si>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</si>
  <si>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</si>
  <si>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</si>
  <si>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</si>
  <si>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</si>
  <si>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</si>
  <si>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</si>
  <si>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</si>
  <si>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</si>
  <si>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</si>
  <si>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</si>
  <si>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</si>
  <si>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</si>
  <si>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</si>
  <si>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</si>
  <si>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</si>
  <si>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</si>
  <si>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</si>
  <si>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</si>
  <si>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</si>
  <si>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</si>
  <si>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</si>
  <si>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</si>
  <si>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</si>
  <si>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</si>
  <si>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</si>
  <si>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</si>
  <si>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</si>
  <si>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</si>
  <si>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</si>
  <si>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</si>
  <si>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</si>
  <si>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</si>
  <si>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</si>
  <si>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</si>
  <si>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</si>
  <si>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</si>
  <si>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</si>
  <si>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</si>
  <si>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</si>
  <si>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</si>
  <si>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</si>
  <si>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</si>
  <si>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</si>
  <si>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</si>
  <si>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</si>
  <si>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</si>
  <si>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</si>
  <si>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</si>
  <si>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</si>
  <si>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</si>
  <si>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</si>
  <si>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</si>
  <si>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</si>
  <si>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</si>
  <si>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</si>
  <si>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</si>
  <si>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</si>
  <si>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</si>
  <si>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</si>
  <si>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</si>
  <si>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</si>
  <si>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</si>
  <si>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</si>
  <si>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</si>
  <si>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</si>
  <si>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</si>
  <si>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</si>
  <si>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</si>
  <si>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</si>
  <si>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</si>
  <si>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</si>
  <si>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</si>
  <si>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</si>
  <si>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</si>
  <si>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</si>
  <si>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</si>
  <si>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</si>
  <si>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</si>
  <si>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</si>
  <si>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</si>
  <si>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</si>
  <si>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</si>
  <si>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</si>
  <si>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</si>
  <si>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</si>
  <si>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</si>
  <si>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</si>
  <si>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</si>
  <si>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</si>
  <si>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</si>
  <si>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</si>
  <si>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</si>
  <si>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</si>
  <si>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</si>
  <si>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</si>
  <si>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</si>
  <si>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</si>
  <si>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</si>
  <si>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</si>
  <si>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</si>
  <si>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</si>
  <si>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</si>
  <si>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</si>
  <si>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</si>
  <si>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</si>
  <si>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</si>
  <si>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</si>
  <si>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</si>
  <si>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</si>
  <si>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</si>
  <si>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</si>
  <si>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</si>
  <si>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</si>
  <si>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</si>
  <si>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</si>
  <si>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</si>
  <si>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</si>
  <si>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</si>
  <si>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</si>
  <si>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</si>
  <si>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</si>
  <si>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</si>
  <si>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</si>
  <si>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</si>
  <si>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</si>
  <si>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</si>
  <si>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</si>
  <si>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</si>
  <si>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</si>
  <si>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</si>
  <si>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</si>
  <si>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</si>
  <si>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</si>
  <si>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</si>
  <si>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</si>
  <si>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</si>
  <si>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</si>
  <si>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</si>
  <si>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</si>
  <si>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</si>
  <si>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</si>
  <si>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</si>
  <si>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</si>
  <si>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</si>
  <si>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</si>
  <si>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</si>
  <si>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</si>
  <si>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</si>
  <si>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</si>
  <si>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</si>
  <si>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</si>
  <si>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</si>
  <si>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</si>
  <si>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</si>
  <si>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</si>
  <si>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</si>
  <si>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</si>
  <si>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</si>
  <si>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</si>
  <si>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</si>
  <si>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</si>
  <si>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</si>
  <si>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</si>
  <si>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</si>
  <si>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</si>
  <si>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</si>
  <si>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</si>
  <si>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</si>
  <si>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</si>
  <si>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</si>
  <si>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</si>
  <si>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</si>
  <si>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</si>
  <si>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</si>
  <si>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</si>
  <si>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</si>
  <si>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</si>
  <si>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</si>
  <si>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</si>
  <si>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</si>
  <si>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</si>
  <si>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</si>
  <si>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</si>
  <si>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</si>
  <si>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</si>
  <si>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</si>
  <si>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</si>
  <si>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</si>
  <si>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</si>
  <si>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</si>
  <si>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</si>
  <si>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</si>
  <si>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</si>
  <si>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</si>
  <si>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</si>
  <si>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</si>
  <si>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</si>
  <si>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</si>
  <si>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</si>
  <si>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</si>
  <si>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</si>
  <si>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</si>
  <si>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</si>
  <si>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</si>
  <si>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</si>
  <si>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</si>
  <si>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</si>
  <si>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</si>
  <si>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</si>
  <si>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</si>
  <si>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</si>
  <si>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</si>
  <si>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</si>
  <si>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</si>
  <si>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</si>
  <si>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</si>
  <si>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</si>
  <si>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</si>
  <si>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</si>
  <si>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</si>
  <si>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</si>
  <si>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</si>
  <si>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</si>
  <si>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</si>
  <si>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</si>
  <si>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</si>
  <si>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</si>
  <si>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</si>
  <si>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</si>
  <si>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</si>
  <si>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</si>
  <si>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</si>
  <si>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</si>
  <si>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</si>
  <si>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</si>
  <si>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</si>
  <si>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</si>
  <si>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</si>
  <si>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</si>
  <si>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</si>
  <si>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</si>
  <si>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</si>
  <si>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</si>
  <si>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</si>
  <si>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</si>
  <si>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</si>
  <si>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</si>
  <si>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</si>
  <si>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</si>
  <si>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</si>
  <si>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</si>
  <si>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</si>
  <si>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</si>
  <si>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</si>
  <si>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</si>
  <si>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</si>
  <si>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</si>
  <si>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</si>
  <si>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</si>
  <si>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</si>
  <si>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</si>
  <si>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</si>
  <si>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</si>
  <si>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</si>
  <si>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</si>
  <si>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</si>
  <si>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</si>
  <si>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</si>
  <si>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</si>
  <si>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</si>
  <si>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</si>
  <si>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</si>
  <si>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</si>
  <si>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</si>
  <si>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</si>
  <si>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</si>
  <si>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</si>
  <si>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</si>
  <si>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</si>
  <si>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</si>
  <si>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</si>
  <si>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</si>
  <si>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</si>
  <si>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</si>
  <si>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</si>
  <si>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</si>
  <si>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</si>
  <si>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</si>
  <si>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</si>
  <si>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</si>
  <si>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</si>
  <si>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</si>
  <si>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</si>
  <si>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</si>
  <si>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</si>
  <si>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</si>
  <si>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</si>
  <si>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</si>
  <si>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</si>
  <si>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</si>
  <si>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</si>
  <si>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</si>
  <si>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</si>
  <si>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</si>
  <si>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</si>
  <si>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</si>
  <si>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</si>
  <si>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</si>
  <si>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</si>
  <si>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</si>
  <si>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</si>
  <si>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</si>
  <si>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</si>
  <si>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</si>
  <si>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</si>
  <si>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</si>
  <si>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</si>
  <si>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</si>
  <si>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</si>
  <si>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</si>
  <si>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</si>
  <si>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</si>
  <si>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</si>
  <si>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</si>
  <si>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</si>
  <si>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</si>
  <si>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</si>
  <si>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</si>
  <si>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</si>
  <si>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</si>
  <si>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</si>
  <si>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</si>
  <si>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</si>
  <si>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</si>
  <si>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</si>
  <si>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</si>
  <si>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</si>
  <si>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</si>
  <si>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</si>
  <si>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</si>
  <si>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</si>
  <si>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</si>
  <si>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</si>
  <si>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Santa Cruz de Juventino Rosas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</si>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</sst>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2B956F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2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22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23" fillId="0" borderId="0" xfId="8" applyFont="1" applyAlignment="1">
      <alignment vertical="center"/>
    </xf>
    <xf numFmtId="0" fontId="24" fillId="5" borderId="0" xfId="8" applyFont="1" applyFill="1" applyAlignment="1">
      <alignment horizontal="center" vertical="center"/>
    </xf>
    <xf numFmtId="0" fontId="24" fillId="5" borderId="0" xfId="8" applyFont="1" applyFill="1"/>
    <xf numFmtId="0" fontId="23" fillId="0" borderId="0" xfId="8" applyFont="1"/>
    <xf numFmtId="0" fontId="25" fillId="6" borderId="0" xfId="8" applyFont="1" applyFill="1"/>
    <xf numFmtId="0" fontId="23" fillId="0" borderId="0" xfId="8" applyFont="1" applyAlignment="1">
      <alignment horizontal="center"/>
    </xf>
    <xf numFmtId="4" fontId="23" fillId="0" borderId="0" xfId="8" applyNumberFormat="1" applyFont="1"/>
    <xf numFmtId="0" fontId="25" fillId="7" borderId="0" xfId="8" applyFont="1" applyFill="1"/>
    <xf numFmtId="0" fontId="28" fillId="0" borderId="0" xfId="10" applyFont="1" applyBorder="1" applyAlignment="1">
      <alignment vertical="center"/>
    </xf>
    <xf numFmtId="0" fontId="27" fillId="0" borderId="0" xfId="10" applyFont="1" applyBorder="1"/>
    <xf numFmtId="0" fontId="22" fillId="8" borderId="2" xfId="13" applyFont="1" applyFill="1" applyBorder="1" applyAlignment="1">
      <alignment vertical="center"/>
    </xf>
    <xf numFmtId="3" fontId="22" fillId="8" borderId="1" xfId="13" applyNumberFormat="1" applyFont="1" applyFill="1" applyBorder="1" applyAlignment="1">
      <alignment horizontal="right" vertical="center" wrapText="1" indent="1"/>
    </xf>
    <xf numFmtId="0" fontId="28" fillId="0" borderId="0" xfId="10" applyFont="1" applyFill="1"/>
    <xf numFmtId="0" fontId="28" fillId="0" borderId="0" xfId="13" applyFont="1"/>
    <xf numFmtId="0" fontId="22" fillId="0" borderId="9" xfId="13" applyFont="1" applyFill="1" applyBorder="1" applyAlignment="1">
      <alignment vertical="center"/>
    </xf>
    <xf numFmtId="0" fontId="22" fillId="0" borderId="9" xfId="13" applyFont="1" applyFill="1" applyBorder="1" applyAlignment="1">
      <alignment horizontal="right" vertical="center"/>
    </xf>
    <xf numFmtId="0" fontId="28" fillId="0" borderId="0" xfId="10" applyFont="1"/>
    <xf numFmtId="0" fontId="22" fillId="0" borderId="2" xfId="13" applyFont="1" applyFill="1" applyBorder="1" applyAlignment="1">
      <alignment vertical="center"/>
    </xf>
    <xf numFmtId="3" fontId="22" fillId="0" borderId="1" xfId="13" applyNumberFormat="1" applyFont="1" applyFill="1" applyBorder="1" applyAlignment="1">
      <alignment horizontal="right" vertical="center" wrapText="1" indent="1"/>
    </xf>
    <xf numFmtId="0" fontId="26" fillId="0" borderId="2" xfId="13" applyFont="1" applyFill="1" applyBorder="1" applyAlignment="1">
      <alignment vertical="center"/>
    </xf>
    <xf numFmtId="0" fontId="26" fillId="0" borderId="9" xfId="13" applyFont="1" applyFill="1" applyBorder="1" applyAlignment="1">
      <alignment horizontal="left" vertical="center" indent="1"/>
    </xf>
    <xf numFmtId="3" fontId="23" fillId="0" borderId="1" xfId="13" applyNumberFormat="1" applyFont="1" applyFill="1" applyBorder="1" applyAlignment="1">
      <alignment horizontal="right" vertical="center" wrapText="1" indent="1"/>
    </xf>
    <xf numFmtId="0" fontId="28" fillId="0" borderId="2" xfId="13" applyFont="1" applyBorder="1"/>
    <xf numFmtId="0" fontId="23" fillId="0" borderId="12" xfId="13" applyFont="1" applyFill="1" applyBorder="1" applyAlignment="1">
      <alignment horizontal="left" vertical="center" wrapText="1" indent="1"/>
    </xf>
    <xf numFmtId="0" fontId="23" fillId="0" borderId="2" xfId="13" applyFont="1" applyFill="1" applyBorder="1" applyAlignment="1">
      <alignment horizontal="left" vertical="center"/>
    </xf>
    <xf numFmtId="0" fontId="23" fillId="0" borderId="9" xfId="13" applyFont="1" applyFill="1" applyBorder="1" applyAlignment="1">
      <alignment horizontal="left" vertical="center" indent="1"/>
    </xf>
    <xf numFmtId="0" fontId="28" fillId="0" borderId="0" xfId="13" applyFont="1" applyFill="1" applyBorder="1"/>
    <xf numFmtId="0" fontId="23" fillId="0" borderId="9" xfId="13" applyFont="1" applyFill="1" applyBorder="1" applyAlignment="1">
      <alignment horizontal="left" vertical="center" wrapText="1"/>
    </xf>
    <xf numFmtId="4" fontId="23" fillId="0" borderId="9" xfId="13" applyNumberFormat="1" applyFont="1" applyFill="1" applyBorder="1" applyAlignment="1">
      <alignment horizontal="right" vertical="center" wrapText="1" indent="1"/>
    </xf>
    <xf numFmtId="0" fontId="26" fillId="0" borderId="2" xfId="13" applyFont="1" applyFill="1" applyBorder="1" applyAlignment="1">
      <alignment horizontal="left" vertical="center"/>
    </xf>
    <xf numFmtId="0" fontId="26" fillId="0" borderId="2" xfId="13" applyFont="1" applyBorder="1" applyAlignment="1">
      <alignment horizontal="left"/>
    </xf>
    <xf numFmtId="3" fontId="23" fillId="0" borderId="1" xfId="13" applyNumberFormat="1" applyFont="1" applyFill="1" applyBorder="1" applyAlignment="1">
      <alignment horizontal="right" vertical="center" indent="1"/>
    </xf>
    <xf numFmtId="0" fontId="23" fillId="0" borderId="9" xfId="13" applyFont="1" applyFill="1" applyBorder="1" applyAlignment="1">
      <alignment horizontal="left" vertical="center"/>
    </xf>
    <xf numFmtId="4" fontId="23" fillId="0" borderId="11" xfId="13" applyNumberFormat="1" applyFont="1" applyFill="1" applyBorder="1" applyAlignment="1">
      <alignment horizontal="right" vertical="center" indent="1"/>
    </xf>
    <xf numFmtId="0" fontId="22" fillId="8" borderId="1" xfId="13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14" fillId="4" borderId="0" xfId="8" applyFont="1" applyFill="1" applyAlignment="1">
      <alignment horizontal="center" vertical="center"/>
    </xf>
    <xf numFmtId="0" fontId="14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27" fillId="8" borderId="14" xfId="13" applyFont="1" applyFill="1" applyBorder="1" applyAlignment="1">
      <alignment horizontal="center" vertical="center"/>
    </xf>
    <xf numFmtId="0" fontId="27" fillId="8" borderId="11" xfId="13" applyFont="1" applyFill="1" applyBorder="1" applyAlignment="1">
      <alignment horizontal="center" vertical="center"/>
    </xf>
    <xf numFmtId="0" fontId="27" fillId="8" borderId="16" xfId="13" applyFont="1" applyFill="1" applyBorder="1" applyAlignment="1">
      <alignment horizontal="center" vertical="center"/>
    </xf>
    <xf numFmtId="0" fontId="27" fillId="8" borderId="10" xfId="13" applyFont="1" applyFill="1" applyBorder="1" applyAlignment="1">
      <alignment horizontal="center" vertical="center"/>
    </xf>
    <xf numFmtId="0" fontId="27" fillId="8" borderId="0" xfId="13" applyFont="1" applyFill="1" applyAlignment="1">
      <alignment horizontal="center" vertical="center"/>
    </xf>
    <xf numFmtId="0" fontId="27" fillId="8" borderId="17" xfId="13" applyFont="1" applyFill="1" applyBorder="1" applyAlignment="1">
      <alignment horizontal="center" vertical="center"/>
    </xf>
    <xf numFmtId="0" fontId="27" fillId="8" borderId="0" xfId="13" applyFont="1" applyFill="1" applyBorder="1" applyAlignment="1">
      <alignment horizontal="center" vertical="center"/>
    </xf>
    <xf numFmtId="0" fontId="27" fillId="8" borderId="13" xfId="13" applyFont="1" applyFill="1" applyBorder="1" applyAlignment="1">
      <alignment horizontal="center" vertical="center"/>
    </xf>
    <xf numFmtId="0" fontId="27" fillId="8" borderId="15" xfId="13" applyFont="1" applyFill="1" applyBorder="1" applyAlignment="1">
      <alignment horizontal="center" vertical="center"/>
    </xf>
    <xf numFmtId="0" fontId="27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32" activePane="bottomLeft" state="frozen"/>
      <selection activeCell="A14" sqref="A14:B14"/>
      <selection pane="bottomLeft" activeCell="A47" sqref="A47:XFD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11.85546875" style="4" customWidth="1"/>
    <col min="4" max="4" width="14.28515625" style="4" customWidth="1"/>
    <col min="5" max="5" width="15.5703125" style="4" customWidth="1"/>
    <col min="6" max="16384" width="12.85546875" style="4"/>
  </cols>
  <sheetData>
    <row r="1" spans="1:5" ht="18.95" customHeight="1" x14ac:dyDescent="0.2">
      <c r="A1" s="181" t="s">
        <v>662</v>
      </c>
      <c r="B1" s="181"/>
      <c r="C1" s="17"/>
      <c r="D1" s="14" t="s">
        <v>602</v>
      </c>
      <c r="E1" s="15">
        <v>2023</v>
      </c>
    </row>
    <row r="2" spans="1:5" ht="18.95" customHeight="1" x14ac:dyDescent="0.2">
      <c r="A2" s="182" t="s">
        <v>601</v>
      </c>
      <c r="B2" s="182"/>
      <c r="C2" s="32"/>
      <c r="D2" s="14" t="s">
        <v>603</v>
      </c>
      <c r="E2" s="17" t="s">
        <v>608</v>
      </c>
    </row>
    <row r="3" spans="1:5" ht="18.95" customHeight="1" x14ac:dyDescent="0.2">
      <c r="A3" s="183" t="s">
        <v>663</v>
      </c>
      <c r="B3" s="183"/>
      <c r="C3" s="17"/>
      <c r="D3" s="14" t="s">
        <v>604</v>
      </c>
      <c r="E3" s="15">
        <v>1</v>
      </c>
    </row>
    <row r="4" spans="1:5" s="73" customFormat="1" ht="18.95" customHeight="1" x14ac:dyDescent="0.2">
      <c r="A4" s="183" t="s">
        <v>623</v>
      </c>
      <c r="B4" s="183"/>
      <c r="C4" s="183"/>
      <c r="D4" s="183"/>
      <c r="E4" s="183"/>
    </row>
    <row r="5" spans="1:5" ht="15" customHeight="1" x14ac:dyDescent="0.2">
      <c r="A5" s="118" t="s">
        <v>41</v>
      </c>
      <c r="B5" s="11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131</v>
      </c>
      <c r="B13" s="42" t="s">
        <v>583</v>
      </c>
    </row>
    <row r="14" spans="1:5" x14ac:dyDescent="0.2">
      <c r="A14" s="41" t="s">
        <v>7</v>
      </c>
      <c r="B14" s="42" t="s">
        <v>584</v>
      </c>
    </row>
    <row r="15" spans="1:5" x14ac:dyDescent="0.2">
      <c r="A15" s="41" t="s">
        <v>8</v>
      </c>
      <c r="B15" s="42" t="s">
        <v>130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585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183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74" t="s">
        <v>569</v>
      </c>
      <c r="B24" s="75" t="s">
        <v>304</v>
      </c>
    </row>
    <row r="25" spans="1:2" x14ac:dyDescent="0.2">
      <c r="A25" s="74" t="s">
        <v>570</v>
      </c>
      <c r="B25" s="75" t="s">
        <v>571</v>
      </c>
    </row>
    <row r="26" spans="1:2" s="73" customFormat="1" x14ac:dyDescent="0.2">
      <c r="A26" s="74" t="s">
        <v>572</v>
      </c>
      <c r="B26" s="75" t="s">
        <v>341</v>
      </c>
    </row>
    <row r="27" spans="1:2" x14ac:dyDescent="0.2">
      <c r="A27" s="74" t="s">
        <v>573</v>
      </c>
      <c r="B27" s="75" t="s">
        <v>358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76</v>
      </c>
      <c r="B32" s="42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1" t="s">
        <v>48</v>
      </c>
      <c r="B35" s="42" t="s">
        <v>43</v>
      </c>
    </row>
    <row r="36" spans="1:2" x14ac:dyDescent="0.2">
      <c r="A36" s="41" t="s">
        <v>49</v>
      </c>
      <c r="B36" s="42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2" t="s">
        <v>32</v>
      </c>
    </row>
    <row r="40" spans="1:2" x14ac:dyDescent="0.2">
      <c r="A40" s="7"/>
      <c r="B40" s="42" t="s">
        <v>624</v>
      </c>
    </row>
    <row r="41" spans="1:2" ht="12" thickBot="1" x14ac:dyDescent="0.25">
      <c r="A41" s="11"/>
      <c r="B41" s="12"/>
    </row>
    <row r="44" spans="1:2" x14ac:dyDescent="0.2">
      <c r="B44" s="7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5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opLeftCell="A6" workbookViewId="0">
      <selection activeCell="A25" sqref="A25:XFD28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44.140625" style="35" customWidth="1"/>
    <col min="4" max="16384" width="11.42578125" style="35"/>
  </cols>
  <sheetData>
    <row r="1" spans="1:4" s="33" customFormat="1" ht="18" customHeight="1" x14ac:dyDescent="0.25">
      <c r="A1" s="187" t="s">
        <v>662</v>
      </c>
      <c r="B1" s="188"/>
      <c r="C1" s="189"/>
      <c r="D1" s="154"/>
    </row>
    <row r="2" spans="1:4" s="33" customFormat="1" ht="18" customHeight="1" x14ac:dyDescent="0.25">
      <c r="A2" s="190" t="s">
        <v>613</v>
      </c>
      <c r="B2" s="191"/>
      <c r="C2" s="192"/>
      <c r="D2" s="154"/>
    </row>
    <row r="3" spans="1:4" s="33" customFormat="1" ht="18" customHeight="1" x14ac:dyDescent="0.25">
      <c r="A3" s="190" t="s">
        <v>663</v>
      </c>
      <c r="B3" s="193"/>
      <c r="C3" s="192"/>
      <c r="D3" s="154"/>
    </row>
    <row r="4" spans="1:4" s="36" customFormat="1" ht="42.75" customHeight="1" x14ac:dyDescent="0.2">
      <c r="A4" s="194" t="s">
        <v>614</v>
      </c>
      <c r="B4" s="195"/>
      <c r="C4" s="196"/>
      <c r="D4" s="155"/>
    </row>
    <row r="5" spans="1:4" s="34" customFormat="1" ht="28.5" customHeight="1" x14ac:dyDescent="0.2">
      <c r="A5" s="156" t="s">
        <v>521</v>
      </c>
      <c r="B5" s="156"/>
      <c r="C5" s="157">
        <v>5557078.6600000001</v>
      </c>
      <c r="D5" s="158"/>
    </row>
    <row r="6" spans="1:4" ht="12" x14ac:dyDescent="0.2">
      <c r="A6" s="159"/>
      <c r="B6" s="160"/>
      <c r="C6" s="161"/>
      <c r="D6" s="162"/>
    </row>
    <row r="7" spans="1:4" ht="24" customHeight="1" x14ac:dyDescent="0.2">
      <c r="A7" s="163" t="s">
        <v>522</v>
      </c>
      <c r="B7" s="163"/>
      <c r="C7" s="164">
        <f>SUM(C8:C13)</f>
        <v>0</v>
      </c>
      <c r="D7" s="162"/>
    </row>
    <row r="8" spans="1:4" ht="12" x14ac:dyDescent="0.2">
      <c r="A8" s="165" t="s">
        <v>523</v>
      </c>
      <c r="B8" s="166" t="s">
        <v>342</v>
      </c>
      <c r="C8" s="167">
        <v>0</v>
      </c>
      <c r="D8" s="162"/>
    </row>
    <row r="9" spans="1:4" ht="12" x14ac:dyDescent="0.2">
      <c r="A9" s="168" t="s">
        <v>524</v>
      </c>
      <c r="B9" s="169" t="s">
        <v>533</v>
      </c>
      <c r="C9" s="167">
        <v>0</v>
      </c>
      <c r="D9" s="162"/>
    </row>
    <row r="10" spans="1:4" ht="24" x14ac:dyDescent="0.2">
      <c r="A10" s="168" t="s">
        <v>525</v>
      </c>
      <c r="B10" s="169" t="s">
        <v>350</v>
      </c>
      <c r="C10" s="167">
        <v>0</v>
      </c>
      <c r="D10" s="162"/>
    </row>
    <row r="11" spans="1:4" ht="12" x14ac:dyDescent="0.2">
      <c r="A11" s="168" t="s">
        <v>526</v>
      </c>
      <c r="B11" s="169" t="s">
        <v>351</v>
      </c>
      <c r="C11" s="167">
        <v>0</v>
      </c>
      <c r="D11" s="162"/>
    </row>
    <row r="12" spans="1:4" ht="12" x14ac:dyDescent="0.2">
      <c r="A12" s="168" t="s">
        <v>527</v>
      </c>
      <c r="B12" s="169" t="s">
        <v>352</v>
      </c>
      <c r="C12" s="167">
        <v>0</v>
      </c>
      <c r="D12" s="162"/>
    </row>
    <row r="13" spans="1:4" ht="12" x14ac:dyDescent="0.2">
      <c r="A13" s="170" t="s">
        <v>528</v>
      </c>
      <c r="B13" s="171" t="s">
        <v>529</v>
      </c>
      <c r="C13" s="167">
        <v>0</v>
      </c>
      <c r="D13" s="162"/>
    </row>
    <row r="14" spans="1:4" ht="12" x14ac:dyDescent="0.2">
      <c r="A14" s="172"/>
      <c r="B14" s="173"/>
      <c r="C14" s="174"/>
      <c r="D14" s="162"/>
    </row>
    <row r="15" spans="1:4" ht="19.5" customHeight="1" x14ac:dyDescent="0.2">
      <c r="A15" s="163" t="s">
        <v>82</v>
      </c>
      <c r="B15" s="160"/>
      <c r="C15" s="164">
        <f>SUM(C16:C18)</f>
        <v>0</v>
      </c>
      <c r="D15" s="162"/>
    </row>
    <row r="16" spans="1:4" ht="12" x14ac:dyDescent="0.2">
      <c r="A16" s="175">
        <v>3.1</v>
      </c>
      <c r="B16" s="169" t="s">
        <v>532</v>
      </c>
      <c r="C16" s="167">
        <v>0</v>
      </c>
      <c r="D16" s="162"/>
    </row>
    <row r="17" spans="1:4" ht="12" x14ac:dyDescent="0.2">
      <c r="A17" s="176">
        <v>3.2</v>
      </c>
      <c r="B17" s="169" t="s">
        <v>530</v>
      </c>
      <c r="C17" s="167">
        <v>0</v>
      </c>
      <c r="D17" s="162"/>
    </row>
    <row r="18" spans="1:4" ht="12" x14ac:dyDescent="0.2">
      <c r="A18" s="176">
        <v>3.3</v>
      </c>
      <c r="B18" s="171" t="s">
        <v>531</v>
      </c>
      <c r="C18" s="177">
        <v>0</v>
      </c>
      <c r="D18" s="162"/>
    </row>
    <row r="19" spans="1:4" ht="12" x14ac:dyDescent="0.2">
      <c r="A19" s="159"/>
      <c r="B19" s="178"/>
      <c r="C19" s="179"/>
      <c r="D19" s="162"/>
    </row>
    <row r="20" spans="1:4" ht="16.5" customHeight="1" x14ac:dyDescent="0.2">
      <c r="A20" s="180" t="s">
        <v>660</v>
      </c>
      <c r="B20" s="180"/>
      <c r="C20" s="157">
        <f>C5+C7-C15</f>
        <v>5557078.6600000001</v>
      </c>
      <c r="D20" s="162"/>
    </row>
    <row r="21" spans="1:4" ht="12" x14ac:dyDescent="0.2">
      <c r="A21" s="162"/>
      <c r="B21" s="162"/>
      <c r="C21" s="162"/>
      <c r="D21" s="162"/>
    </row>
    <row r="22" spans="1:4" ht="12" x14ac:dyDescent="0.2">
      <c r="A22" s="162"/>
      <c r="B22" s="162" t="s">
        <v>625</v>
      </c>
      <c r="C22" s="162"/>
      <c r="D22" s="162"/>
    </row>
    <row r="23" spans="1:4" ht="12" x14ac:dyDescent="0.2">
      <c r="A23" s="162"/>
      <c r="B23" s="162"/>
      <c r="C23" s="162"/>
      <c r="D23" s="162"/>
    </row>
    <row r="24" spans="1:4" ht="12" x14ac:dyDescent="0.2">
      <c r="A24" s="162"/>
      <c r="B24" s="162"/>
      <c r="C24" s="162"/>
      <c r="D24" s="162"/>
    </row>
    <row r="25" spans="1:4" ht="12" x14ac:dyDescent="0.2">
      <c r="A25" s="162"/>
      <c r="B25" s="162"/>
      <c r="C25" s="162"/>
      <c r="D25" s="162"/>
    </row>
    <row r="26" spans="1:4" ht="12" x14ac:dyDescent="0.2">
      <c r="A26" s="162"/>
      <c r="B26" s="162"/>
      <c r="C26" s="162"/>
      <c r="D26" s="16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70" orientation="portrait" horizontalDpi="300" verticalDpi="30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22" workbookViewId="0">
      <selection activeCell="A43" sqref="A43:XFD45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41.140625" style="35" customWidth="1"/>
    <col min="4" max="16384" width="11.42578125" style="35"/>
  </cols>
  <sheetData>
    <row r="1" spans="1:3" s="37" customFormat="1" ht="18.95" customHeight="1" x14ac:dyDescent="0.25">
      <c r="A1" s="197" t="s">
        <v>662</v>
      </c>
      <c r="B1" s="198"/>
      <c r="C1" s="199"/>
    </row>
    <row r="2" spans="1:3" s="37" customFormat="1" ht="18.95" customHeight="1" x14ac:dyDescent="0.25">
      <c r="A2" s="200" t="s">
        <v>615</v>
      </c>
      <c r="B2" s="201"/>
      <c r="C2" s="202"/>
    </row>
    <row r="3" spans="1:3" s="37" customFormat="1" ht="18.95" customHeight="1" x14ac:dyDescent="0.25">
      <c r="A3" s="200" t="s">
        <v>663</v>
      </c>
      <c r="B3" s="203"/>
      <c r="C3" s="202"/>
    </row>
    <row r="4" spans="1:3" s="38" customFormat="1" ht="17.25" customHeight="1" x14ac:dyDescent="0.2">
      <c r="A4" s="204" t="s">
        <v>614</v>
      </c>
      <c r="B4" s="205"/>
      <c r="C4" s="206"/>
    </row>
    <row r="5" spans="1:3" ht="21.75" customHeight="1" x14ac:dyDescent="0.2">
      <c r="A5" s="64" t="s">
        <v>534</v>
      </c>
      <c r="B5" s="54"/>
      <c r="C5" s="127">
        <v>5546790.2199999997</v>
      </c>
    </row>
    <row r="6" spans="1:3" x14ac:dyDescent="0.2">
      <c r="A6" s="58"/>
      <c r="B6" s="55"/>
      <c r="C6" s="59"/>
    </row>
    <row r="7" spans="1:3" x14ac:dyDescent="0.2">
      <c r="A7" s="56" t="s">
        <v>535</v>
      </c>
      <c r="B7" s="60"/>
      <c r="C7" s="126">
        <f>SUM(C8:C28)</f>
        <v>0</v>
      </c>
    </row>
    <row r="8" spans="1:3" x14ac:dyDescent="0.2">
      <c r="A8" s="108">
        <v>2.1</v>
      </c>
      <c r="B8" s="65" t="s">
        <v>370</v>
      </c>
      <c r="C8" s="128">
        <v>0</v>
      </c>
    </row>
    <row r="9" spans="1:3" x14ac:dyDescent="0.2">
      <c r="A9" s="108">
        <v>2.2000000000000002</v>
      </c>
      <c r="B9" s="65" t="s">
        <v>367</v>
      </c>
      <c r="C9" s="128">
        <v>0</v>
      </c>
    </row>
    <row r="10" spans="1:3" x14ac:dyDescent="0.2">
      <c r="A10" s="70">
        <v>2.2999999999999998</v>
      </c>
      <c r="B10" s="57" t="s">
        <v>237</v>
      </c>
      <c r="C10" s="128">
        <v>0</v>
      </c>
    </row>
    <row r="11" spans="1:3" x14ac:dyDescent="0.2">
      <c r="A11" s="70">
        <v>2.4</v>
      </c>
      <c r="B11" s="57" t="s">
        <v>238</v>
      </c>
      <c r="C11" s="128">
        <v>0</v>
      </c>
    </row>
    <row r="12" spans="1:3" x14ac:dyDescent="0.2">
      <c r="A12" s="70">
        <v>2.5</v>
      </c>
      <c r="B12" s="57" t="s">
        <v>239</v>
      </c>
      <c r="C12" s="128">
        <v>0</v>
      </c>
    </row>
    <row r="13" spans="1:3" x14ac:dyDescent="0.2">
      <c r="A13" s="70">
        <v>2.6</v>
      </c>
      <c r="B13" s="57" t="s">
        <v>240</v>
      </c>
      <c r="C13" s="128">
        <v>0</v>
      </c>
    </row>
    <row r="14" spans="1:3" x14ac:dyDescent="0.2">
      <c r="A14" s="70">
        <v>2.7</v>
      </c>
      <c r="B14" s="57" t="s">
        <v>241</v>
      </c>
      <c r="C14" s="128">
        <v>0</v>
      </c>
    </row>
    <row r="15" spans="1:3" x14ac:dyDescent="0.2">
      <c r="A15" s="70">
        <v>2.8</v>
      </c>
      <c r="B15" s="57" t="s">
        <v>242</v>
      </c>
      <c r="C15" s="128">
        <v>0</v>
      </c>
    </row>
    <row r="16" spans="1:3" x14ac:dyDescent="0.2">
      <c r="A16" s="70">
        <v>2.9</v>
      </c>
      <c r="B16" s="57" t="s">
        <v>244</v>
      </c>
      <c r="C16" s="128">
        <v>0</v>
      </c>
    </row>
    <row r="17" spans="1:3" x14ac:dyDescent="0.2">
      <c r="A17" s="70" t="s">
        <v>536</v>
      </c>
      <c r="B17" s="57" t="s">
        <v>537</v>
      </c>
      <c r="C17" s="128">
        <v>0</v>
      </c>
    </row>
    <row r="18" spans="1:3" x14ac:dyDescent="0.2">
      <c r="A18" s="70" t="s">
        <v>562</v>
      </c>
      <c r="B18" s="57" t="s">
        <v>246</v>
      </c>
      <c r="C18" s="128">
        <v>0</v>
      </c>
    </row>
    <row r="19" spans="1:3" x14ac:dyDescent="0.2">
      <c r="A19" s="70" t="s">
        <v>563</v>
      </c>
      <c r="B19" s="57" t="s">
        <v>538</v>
      </c>
      <c r="C19" s="128">
        <v>0</v>
      </c>
    </row>
    <row r="20" spans="1:3" x14ac:dyDescent="0.2">
      <c r="A20" s="70" t="s">
        <v>564</v>
      </c>
      <c r="B20" s="57" t="s">
        <v>539</v>
      </c>
      <c r="C20" s="128">
        <v>0</v>
      </c>
    </row>
    <row r="21" spans="1:3" x14ac:dyDescent="0.2">
      <c r="A21" s="70" t="s">
        <v>565</v>
      </c>
      <c r="B21" s="57" t="s">
        <v>540</v>
      </c>
      <c r="C21" s="128">
        <v>0</v>
      </c>
    </row>
    <row r="22" spans="1:3" x14ac:dyDescent="0.2">
      <c r="A22" s="70" t="s">
        <v>541</v>
      </c>
      <c r="B22" s="57" t="s">
        <v>542</v>
      </c>
      <c r="C22" s="128">
        <v>0</v>
      </c>
    </row>
    <row r="23" spans="1:3" x14ac:dyDescent="0.2">
      <c r="A23" s="70" t="s">
        <v>543</v>
      </c>
      <c r="B23" s="57" t="s">
        <v>544</v>
      </c>
      <c r="C23" s="128">
        <v>0</v>
      </c>
    </row>
    <row r="24" spans="1:3" x14ac:dyDescent="0.2">
      <c r="A24" s="70" t="s">
        <v>545</v>
      </c>
      <c r="B24" s="57" t="s">
        <v>546</v>
      </c>
      <c r="C24" s="128">
        <v>0</v>
      </c>
    </row>
    <row r="25" spans="1:3" x14ac:dyDescent="0.2">
      <c r="A25" s="70" t="s">
        <v>547</v>
      </c>
      <c r="B25" s="57" t="s">
        <v>548</v>
      </c>
      <c r="C25" s="128">
        <v>0</v>
      </c>
    </row>
    <row r="26" spans="1:3" x14ac:dyDescent="0.2">
      <c r="A26" s="70" t="s">
        <v>549</v>
      </c>
      <c r="B26" s="57" t="s">
        <v>550</v>
      </c>
      <c r="C26" s="128">
        <v>0</v>
      </c>
    </row>
    <row r="27" spans="1:3" x14ac:dyDescent="0.2">
      <c r="A27" s="70" t="s">
        <v>551</v>
      </c>
      <c r="B27" s="57" t="s">
        <v>552</v>
      </c>
      <c r="C27" s="128">
        <v>0</v>
      </c>
    </row>
    <row r="28" spans="1:3" x14ac:dyDescent="0.2">
      <c r="A28" s="70" t="s">
        <v>553</v>
      </c>
      <c r="B28" s="65" t="s">
        <v>554</v>
      </c>
      <c r="C28" s="128">
        <v>0</v>
      </c>
    </row>
    <row r="29" spans="1:3" x14ac:dyDescent="0.2">
      <c r="A29" s="71"/>
      <c r="B29" s="66"/>
      <c r="C29" s="67"/>
    </row>
    <row r="30" spans="1:3" x14ac:dyDescent="0.2">
      <c r="A30" s="68" t="s">
        <v>555</v>
      </c>
      <c r="B30" s="69"/>
      <c r="C30" s="129">
        <f>SUM(C31:C35)</f>
        <v>0</v>
      </c>
    </row>
    <row r="31" spans="1:3" x14ac:dyDescent="0.2">
      <c r="A31" s="70" t="s">
        <v>556</v>
      </c>
      <c r="B31" s="57" t="s">
        <v>439</v>
      </c>
      <c r="C31" s="128">
        <v>0</v>
      </c>
    </row>
    <row r="32" spans="1:3" x14ac:dyDescent="0.2">
      <c r="A32" s="70" t="s">
        <v>557</v>
      </c>
      <c r="B32" s="57" t="s">
        <v>80</v>
      </c>
      <c r="C32" s="128">
        <v>0</v>
      </c>
    </row>
    <row r="33" spans="1:3" x14ac:dyDescent="0.2">
      <c r="A33" s="70" t="s">
        <v>558</v>
      </c>
      <c r="B33" s="57" t="s">
        <v>449</v>
      </c>
      <c r="C33" s="128">
        <v>0</v>
      </c>
    </row>
    <row r="34" spans="1:3" x14ac:dyDescent="0.2">
      <c r="A34" s="70" t="s">
        <v>559</v>
      </c>
      <c r="B34" s="57" t="s">
        <v>455</v>
      </c>
      <c r="C34" s="128">
        <v>0</v>
      </c>
    </row>
    <row r="35" spans="1:3" x14ac:dyDescent="0.2">
      <c r="A35" s="70" t="s">
        <v>560</v>
      </c>
      <c r="B35" s="65" t="s">
        <v>561</v>
      </c>
      <c r="C35" s="130">
        <v>0</v>
      </c>
    </row>
    <row r="36" spans="1:3" x14ac:dyDescent="0.2">
      <c r="A36" s="58"/>
      <c r="B36" s="61"/>
      <c r="C36" s="62"/>
    </row>
    <row r="37" spans="1:3" ht="25.5" customHeight="1" x14ac:dyDescent="0.2">
      <c r="A37" s="63" t="s">
        <v>661</v>
      </c>
      <c r="B37" s="54"/>
      <c r="C37" s="125">
        <f>C5-C7+C30</f>
        <v>5546790.2199999997</v>
      </c>
    </row>
    <row r="39" spans="1:3" x14ac:dyDescent="0.2">
      <c r="B39" s="35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7" workbookViewId="0">
      <selection activeCell="A53" sqref="A53:XFD57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86" t="s">
        <v>662</v>
      </c>
      <c r="B1" s="207"/>
      <c r="C1" s="207"/>
      <c r="D1" s="207"/>
      <c r="E1" s="207"/>
      <c r="F1" s="207"/>
      <c r="G1" s="23" t="s">
        <v>605</v>
      </c>
      <c r="H1" s="24">
        <v>2023</v>
      </c>
    </row>
    <row r="2" spans="1:10" ht="18.95" customHeight="1" x14ac:dyDescent="0.2">
      <c r="A2" s="186" t="s">
        <v>616</v>
      </c>
      <c r="B2" s="207"/>
      <c r="C2" s="207"/>
      <c r="D2" s="207"/>
      <c r="E2" s="207"/>
      <c r="F2" s="207"/>
      <c r="G2" s="23" t="s">
        <v>606</v>
      </c>
      <c r="H2" s="24" t="s">
        <v>608</v>
      </c>
    </row>
    <row r="3" spans="1:10" ht="18.95" customHeight="1" x14ac:dyDescent="0.2">
      <c r="A3" s="208" t="s">
        <v>663</v>
      </c>
      <c r="B3" s="209"/>
      <c r="C3" s="209"/>
      <c r="D3" s="209"/>
      <c r="E3" s="209"/>
      <c r="F3" s="209"/>
      <c r="G3" s="23" t="s">
        <v>607</v>
      </c>
      <c r="H3" s="24">
        <v>1</v>
      </c>
    </row>
    <row r="4" spans="1:10" x14ac:dyDescent="0.2">
      <c r="A4" s="26" t="s">
        <v>194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144</v>
      </c>
      <c r="B7" s="28" t="s">
        <v>487</v>
      </c>
      <c r="C7" s="28" t="s">
        <v>178</v>
      </c>
      <c r="D7" s="28" t="s">
        <v>488</v>
      </c>
      <c r="E7" s="28" t="s">
        <v>489</v>
      </c>
      <c r="F7" s="28" t="s">
        <v>177</v>
      </c>
      <c r="G7" s="28" t="s">
        <v>122</v>
      </c>
      <c r="H7" s="28" t="s">
        <v>180</v>
      </c>
      <c r="I7" s="28" t="s">
        <v>181</v>
      </c>
      <c r="J7" s="28" t="s">
        <v>182</v>
      </c>
    </row>
    <row r="8" spans="1:10" s="40" customFormat="1" x14ac:dyDescent="0.2">
      <c r="A8" s="39">
        <v>7000</v>
      </c>
      <c r="B8" s="40" t="s">
        <v>123</v>
      </c>
    </row>
    <row r="9" spans="1:10" x14ac:dyDescent="0.2">
      <c r="A9" s="25">
        <v>7110</v>
      </c>
      <c r="B9" s="25" t="s">
        <v>122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121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120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119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118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117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116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115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114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113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112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111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110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109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108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107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106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105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104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103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102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101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100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99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98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97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95</v>
      </c>
    </row>
    <row r="36" spans="1:6" x14ac:dyDescent="0.2">
      <c r="A36" s="25">
        <v>8110</v>
      </c>
      <c r="B36" s="25" t="s">
        <v>94</v>
      </c>
      <c r="C36" s="30">
        <v>0</v>
      </c>
      <c r="D36" s="30">
        <v>23894415.82</v>
      </c>
      <c r="E36" s="30">
        <v>0</v>
      </c>
      <c r="F36" s="30">
        <f t="shared" si="0"/>
        <v>23894415.82</v>
      </c>
    </row>
    <row r="37" spans="1:6" x14ac:dyDescent="0.2">
      <c r="A37" s="25">
        <v>8120</v>
      </c>
      <c r="B37" s="25" t="s">
        <v>93</v>
      </c>
      <c r="C37" s="30">
        <v>0</v>
      </c>
      <c r="D37" s="30">
        <v>-1608927.42</v>
      </c>
      <c r="E37" s="30">
        <v>-23894415.82</v>
      </c>
      <c r="F37" s="30">
        <f t="shared" si="0"/>
        <v>-25503343.240000002</v>
      </c>
    </row>
    <row r="38" spans="1:6" x14ac:dyDescent="0.2">
      <c r="A38" s="25">
        <v>8130</v>
      </c>
      <c r="B38" s="25" t="s">
        <v>92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91</v>
      </c>
      <c r="C39" s="30">
        <v>0</v>
      </c>
      <c r="D39" s="30">
        <v>0</v>
      </c>
      <c r="E39" s="30">
        <v>7166006.0800000001</v>
      </c>
      <c r="F39" s="30">
        <f t="shared" si="0"/>
        <v>7166006.0800000001</v>
      </c>
    </row>
    <row r="40" spans="1:6" x14ac:dyDescent="0.2">
      <c r="A40" s="25">
        <v>8150</v>
      </c>
      <c r="B40" s="25" t="s">
        <v>90</v>
      </c>
      <c r="C40" s="30">
        <v>0</v>
      </c>
      <c r="D40" s="30">
        <v>-7166006.0800000001</v>
      </c>
      <c r="E40" s="30">
        <v>1608927.42</v>
      </c>
      <c r="F40" s="30">
        <f t="shared" si="0"/>
        <v>-5557078.6600000001</v>
      </c>
    </row>
    <row r="41" spans="1:6" x14ac:dyDescent="0.2">
      <c r="A41" s="25">
        <v>8210</v>
      </c>
      <c r="B41" s="25" t="s">
        <v>89</v>
      </c>
      <c r="C41" s="30">
        <v>0</v>
      </c>
      <c r="D41" s="30">
        <v>0</v>
      </c>
      <c r="E41" s="30">
        <v>-23894415.82</v>
      </c>
      <c r="F41" s="30">
        <f t="shared" si="0"/>
        <v>-23894415.82</v>
      </c>
    </row>
    <row r="42" spans="1:6" x14ac:dyDescent="0.2">
      <c r="A42" s="25">
        <v>8220</v>
      </c>
      <c r="B42" s="25" t="s">
        <v>88</v>
      </c>
      <c r="C42" s="30">
        <v>0</v>
      </c>
      <c r="D42" s="30">
        <v>23894415.82</v>
      </c>
      <c r="E42" s="30">
        <v>-7365835.8899999997</v>
      </c>
      <c r="F42" s="30">
        <f t="shared" si="0"/>
        <v>16528579.93</v>
      </c>
    </row>
    <row r="43" spans="1:6" x14ac:dyDescent="0.2">
      <c r="A43" s="25">
        <v>8230</v>
      </c>
      <c r="B43" s="25" t="s">
        <v>87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8240</v>
      </c>
      <c r="B44" s="25" t="s">
        <v>86</v>
      </c>
      <c r="C44" s="30">
        <v>0</v>
      </c>
      <c r="D44" s="30">
        <v>7365605.9900000002</v>
      </c>
      <c r="E44" s="30">
        <v>-5546560.3200000003</v>
      </c>
      <c r="F44" s="30">
        <f t="shared" si="0"/>
        <v>1819045.67</v>
      </c>
    </row>
    <row r="45" spans="1:6" x14ac:dyDescent="0.2">
      <c r="A45" s="25">
        <v>8250</v>
      </c>
      <c r="B45" s="25" t="s">
        <v>85</v>
      </c>
      <c r="C45" s="30">
        <v>0</v>
      </c>
      <c r="D45" s="30">
        <v>5546790.2199999997</v>
      </c>
      <c r="E45" s="30">
        <v>-5546790.2199999997</v>
      </c>
      <c r="F45" s="30">
        <f t="shared" si="0"/>
        <v>0</v>
      </c>
    </row>
    <row r="46" spans="1:6" x14ac:dyDescent="0.2">
      <c r="A46" s="25">
        <v>8260</v>
      </c>
      <c r="B46" s="25" t="s">
        <v>84</v>
      </c>
      <c r="C46" s="30">
        <v>0</v>
      </c>
      <c r="D46" s="30">
        <v>5546790.2199999997</v>
      </c>
      <c r="E46" s="30">
        <v>0</v>
      </c>
      <c r="F46" s="30">
        <f t="shared" si="0"/>
        <v>5546790.2199999997</v>
      </c>
    </row>
    <row r="47" spans="1:6" x14ac:dyDescent="0.2">
      <c r="A47" s="25">
        <v>8270</v>
      </c>
      <c r="B47" s="25" t="s">
        <v>83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49" spans="2:2" x14ac:dyDescent="0.2">
      <c r="B49" s="25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6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7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95" t="s">
        <v>50</v>
      </c>
      <c r="C1" s="96"/>
      <c r="D1" s="96"/>
      <c r="E1" s="97"/>
    </row>
    <row r="2" spans="1:8" ht="15" customHeight="1" x14ac:dyDescent="0.2">
      <c r="A2" s="2" t="s">
        <v>31</v>
      </c>
    </row>
    <row r="3" spans="1:8" x14ac:dyDescent="0.2">
      <c r="A3" s="1"/>
    </row>
    <row r="4" spans="1:8" s="99" customFormat="1" x14ac:dyDescent="0.2">
      <c r="A4" s="98" t="s">
        <v>33</v>
      </c>
    </row>
    <row r="5" spans="1:8" s="99" customFormat="1" ht="39.950000000000003" customHeight="1" x14ac:dyDescent="0.2">
      <c r="A5" s="210" t="s">
        <v>34</v>
      </c>
      <c r="B5" s="210"/>
      <c r="C5" s="210"/>
      <c r="D5" s="210"/>
      <c r="E5" s="210"/>
      <c r="H5" s="100"/>
    </row>
    <row r="6" spans="1:8" s="99" customFormat="1" x14ac:dyDescent="0.2">
      <c r="A6" s="101"/>
      <c r="B6" s="101"/>
      <c r="C6" s="101"/>
      <c r="D6" s="101"/>
      <c r="H6" s="100"/>
    </row>
    <row r="7" spans="1:8" s="99" customFormat="1" ht="12.75" x14ac:dyDescent="0.2">
      <c r="A7" s="100" t="s">
        <v>35</v>
      </c>
      <c r="B7" s="100"/>
      <c r="C7" s="100"/>
      <c r="D7" s="100"/>
    </row>
    <row r="8" spans="1:8" s="99" customFormat="1" x14ac:dyDescent="0.2">
      <c r="A8" s="100"/>
      <c r="B8" s="100"/>
      <c r="C8" s="100"/>
      <c r="D8" s="100"/>
    </row>
    <row r="9" spans="1:8" s="99" customFormat="1" x14ac:dyDescent="0.2">
      <c r="A9" s="114" t="s">
        <v>123</v>
      </c>
      <c r="B9" s="100"/>
      <c r="C9" s="100"/>
      <c r="D9" s="100"/>
    </row>
    <row r="10" spans="1:8" s="99" customFormat="1" ht="26.1" customHeight="1" x14ac:dyDescent="0.2">
      <c r="A10" s="102" t="s">
        <v>592</v>
      </c>
      <c r="B10" s="211" t="s">
        <v>36</v>
      </c>
      <c r="C10" s="211"/>
      <c r="D10" s="211"/>
      <c r="E10" s="211"/>
    </row>
    <row r="11" spans="1:8" s="99" customFormat="1" ht="12.95" customHeight="1" x14ac:dyDescent="0.2">
      <c r="A11" s="103" t="s">
        <v>593</v>
      </c>
      <c r="B11" s="104" t="s">
        <v>37</v>
      </c>
      <c r="C11" s="104"/>
      <c r="D11" s="104"/>
      <c r="E11" s="104"/>
    </row>
    <row r="12" spans="1:8" s="99" customFormat="1" ht="26.1" customHeight="1" x14ac:dyDescent="0.2">
      <c r="A12" s="103" t="s">
        <v>594</v>
      </c>
      <c r="B12" s="211" t="s">
        <v>38</v>
      </c>
      <c r="C12" s="211"/>
      <c r="D12" s="211"/>
      <c r="E12" s="211"/>
    </row>
    <row r="13" spans="1:8" s="99" customFormat="1" ht="26.1" customHeight="1" x14ac:dyDescent="0.2">
      <c r="A13" s="103" t="s">
        <v>595</v>
      </c>
      <c r="B13" s="211" t="s">
        <v>39</v>
      </c>
      <c r="C13" s="211"/>
      <c r="D13" s="211"/>
      <c r="E13" s="211"/>
    </row>
    <row r="14" spans="1:8" s="99" customFormat="1" ht="11.25" customHeight="1" x14ac:dyDescent="0.2">
      <c r="A14" s="105"/>
      <c r="B14" s="106"/>
      <c r="C14" s="106"/>
      <c r="D14" s="106"/>
      <c r="E14" s="106"/>
    </row>
    <row r="15" spans="1:8" s="99" customFormat="1" ht="39" customHeight="1" x14ac:dyDescent="0.2">
      <c r="A15" s="102" t="s">
        <v>596</v>
      </c>
      <c r="B15" s="104" t="s">
        <v>40</v>
      </c>
    </row>
    <row r="16" spans="1:8" s="99" customFormat="1" ht="12.95" customHeight="1" x14ac:dyDescent="0.2">
      <c r="A16" s="103" t="s">
        <v>597</v>
      </c>
    </row>
    <row r="17" spans="1:4" s="99" customFormat="1" ht="12.95" customHeight="1" x14ac:dyDescent="0.2">
      <c r="A17" s="104"/>
    </row>
    <row r="18" spans="1:4" s="99" customFormat="1" ht="12.95" customHeight="1" x14ac:dyDescent="0.2">
      <c r="A18" s="114" t="s">
        <v>95</v>
      </c>
    </row>
    <row r="19" spans="1:4" s="99" customFormat="1" ht="12.95" customHeight="1" x14ac:dyDescent="0.2">
      <c r="A19" s="107" t="s">
        <v>598</v>
      </c>
    </row>
    <row r="20" spans="1:4" s="99" customFormat="1" ht="12.95" customHeight="1" x14ac:dyDescent="0.2">
      <c r="A20" s="107" t="s">
        <v>599</v>
      </c>
    </row>
    <row r="21" spans="1:4" s="99" customFormat="1" x14ac:dyDescent="0.2">
      <c r="A21" s="100"/>
    </row>
    <row r="22" spans="1:4" s="99" customFormat="1" x14ac:dyDescent="0.2">
      <c r="A22" s="100" t="s">
        <v>516</v>
      </c>
      <c r="B22" s="100"/>
      <c r="C22" s="100"/>
      <c r="D22" s="100"/>
    </row>
    <row r="23" spans="1:4" s="99" customFormat="1" x14ac:dyDescent="0.2">
      <c r="A23" s="100" t="s">
        <v>517</v>
      </c>
      <c r="B23" s="100"/>
      <c r="C23" s="100"/>
      <c r="D23" s="100"/>
    </row>
    <row r="24" spans="1:4" s="99" customFormat="1" x14ac:dyDescent="0.2">
      <c r="A24" s="100" t="s">
        <v>518</v>
      </c>
      <c r="B24" s="100"/>
      <c r="C24" s="100"/>
      <c r="D24" s="100"/>
    </row>
    <row r="25" spans="1:4" s="99" customFormat="1" x14ac:dyDescent="0.2">
      <c r="A25" s="100" t="s">
        <v>519</v>
      </c>
      <c r="B25" s="100"/>
      <c r="C25" s="100"/>
      <c r="D25" s="100"/>
    </row>
    <row r="26" spans="1:4" s="99" customFormat="1" x14ac:dyDescent="0.2">
      <c r="A26" s="100" t="s">
        <v>520</v>
      </c>
      <c r="B26" s="100"/>
      <c r="C26" s="100"/>
      <c r="D26" s="100"/>
    </row>
    <row r="27" spans="1:4" s="99" customFormat="1" x14ac:dyDescent="0.2">
      <c r="A27" s="100"/>
      <c r="B27" s="100"/>
      <c r="C27" s="100"/>
      <c r="D27" s="100"/>
    </row>
    <row r="28" spans="1:4" s="99" customFormat="1" ht="12" x14ac:dyDescent="0.2">
      <c r="A28" s="105" t="s">
        <v>96</v>
      </c>
      <c r="B28" s="100"/>
      <c r="C28" s="100"/>
      <c r="D28" s="100"/>
    </row>
    <row r="29" spans="1:4" s="99" customFormat="1" x14ac:dyDescent="0.2">
      <c r="A29" s="100"/>
      <c r="B29" s="100"/>
      <c r="C29" s="100"/>
      <c r="D29" s="10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34" zoomScale="106" zoomScaleNormal="106" workbookViewId="0">
      <selection activeCell="A156" sqref="A156:XFD159"/>
    </sheetView>
  </sheetViews>
  <sheetFormatPr baseColWidth="10" defaultColWidth="9.140625" defaultRowHeight="11.25" x14ac:dyDescent="0.2"/>
  <cols>
    <col min="1" max="1" width="10" style="20" customWidth="1"/>
    <col min="2" max="2" width="78.42578125" style="20" customWidth="1"/>
    <col min="3" max="3" width="18.42578125" style="20" customWidth="1"/>
    <col min="4" max="4" width="24.28515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9" s="16" customFormat="1" ht="18.95" customHeight="1" x14ac:dyDescent="0.25">
      <c r="A1" s="184" t="s">
        <v>662</v>
      </c>
      <c r="B1" s="185"/>
      <c r="C1" s="185"/>
      <c r="D1" s="185"/>
      <c r="E1" s="185"/>
      <c r="F1" s="185"/>
      <c r="G1" s="144" t="s">
        <v>605</v>
      </c>
      <c r="H1" s="145">
        <v>2023</v>
      </c>
      <c r="I1" s="146"/>
    </row>
    <row r="2" spans="1:9" s="16" customFormat="1" ht="18.95" customHeight="1" x14ac:dyDescent="0.25">
      <c r="A2" s="184" t="s">
        <v>609</v>
      </c>
      <c r="B2" s="185"/>
      <c r="C2" s="185"/>
      <c r="D2" s="185"/>
      <c r="E2" s="185"/>
      <c r="F2" s="185"/>
      <c r="G2" s="144" t="s">
        <v>606</v>
      </c>
      <c r="H2" s="145" t="s">
        <v>608</v>
      </c>
      <c r="I2" s="146"/>
    </row>
    <row r="3" spans="1:9" s="16" customFormat="1" ht="18.95" customHeight="1" x14ac:dyDescent="0.25">
      <c r="A3" s="184" t="s">
        <v>663</v>
      </c>
      <c r="B3" s="185"/>
      <c r="C3" s="185"/>
      <c r="D3" s="185"/>
      <c r="E3" s="185"/>
      <c r="F3" s="185"/>
      <c r="G3" s="144" t="s">
        <v>607</v>
      </c>
      <c r="H3" s="145">
        <v>1</v>
      </c>
      <c r="I3" s="146"/>
    </row>
    <row r="4" spans="1:9" ht="12" x14ac:dyDescent="0.2">
      <c r="A4" s="147" t="s">
        <v>194</v>
      </c>
      <c r="B4" s="148"/>
      <c r="C4" s="148"/>
      <c r="D4" s="148"/>
      <c r="E4" s="148"/>
      <c r="F4" s="148"/>
      <c r="G4" s="148"/>
      <c r="H4" s="148"/>
      <c r="I4" s="149"/>
    </row>
    <row r="5" spans="1:9" ht="12" x14ac:dyDescent="0.2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" x14ac:dyDescent="0.2">
      <c r="A6" s="148" t="s">
        <v>151</v>
      </c>
      <c r="B6" s="148"/>
      <c r="C6" s="148"/>
      <c r="D6" s="148"/>
      <c r="E6" s="148"/>
      <c r="F6" s="148"/>
      <c r="G6" s="148"/>
      <c r="H6" s="148"/>
      <c r="I6" s="149"/>
    </row>
    <row r="7" spans="1:9" ht="12" x14ac:dyDescent="0.2">
      <c r="A7" s="150" t="s">
        <v>144</v>
      </c>
      <c r="B7" s="150" t="s">
        <v>141</v>
      </c>
      <c r="C7" s="150" t="s">
        <v>142</v>
      </c>
      <c r="D7" s="150" t="s">
        <v>143</v>
      </c>
      <c r="E7" s="150"/>
      <c r="F7" s="150"/>
      <c r="G7" s="150"/>
      <c r="H7" s="150"/>
      <c r="I7" s="149"/>
    </row>
    <row r="8" spans="1:9" ht="12" x14ac:dyDescent="0.2">
      <c r="A8" s="151">
        <v>1114</v>
      </c>
      <c r="B8" s="149" t="s">
        <v>195</v>
      </c>
      <c r="C8" s="152">
        <v>0</v>
      </c>
      <c r="D8" s="149"/>
      <c r="E8" s="149"/>
      <c r="F8" s="149"/>
      <c r="G8" s="149"/>
      <c r="H8" s="149"/>
      <c r="I8" s="149"/>
    </row>
    <row r="9" spans="1:9" ht="12" x14ac:dyDescent="0.2">
      <c r="A9" s="151">
        <v>1115</v>
      </c>
      <c r="B9" s="149" t="s">
        <v>196</v>
      </c>
      <c r="C9" s="152">
        <v>0</v>
      </c>
      <c r="D9" s="149"/>
      <c r="E9" s="149"/>
      <c r="F9" s="149"/>
      <c r="G9" s="149"/>
      <c r="H9" s="149"/>
      <c r="I9" s="149"/>
    </row>
    <row r="10" spans="1:9" ht="12" x14ac:dyDescent="0.2">
      <c r="A10" s="151">
        <v>1121</v>
      </c>
      <c r="B10" s="149" t="s">
        <v>197</v>
      </c>
      <c r="C10" s="152">
        <v>0</v>
      </c>
      <c r="D10" s="149"/>
      <c r="E10" s="149"/>
      <c r="F10" s="149"/>
      <c r="G10" s="149"/>
      <c r="H10" s="149"/>
      <c r="I10" s="149"/>
    </row>
    <row r="11" spans="1:9" ht="12" x14ac:dyDescent="0.2">
      <c r="A11" s="151">
        <v>1211</v>
      </c>
      <c r="B11" s="149" t="s">
        <v>198</v>
      </c>
      <c r="C11" s="152">
        <v>0</v>
      </c>
      <c r="D11" s="149"/>
      <c r="E11" s="149"/>
      <c r="F11" s="149"/>
      <c r="G11" s="149"/>
      <c r="H11" s="149"/>
      <c r="I11" s="149"/>
    </row>
    <row r="12" spans="1:9" ht="12" x14ac:dyDescent="0.2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ht="12" x14ac:dyDescent="0.2">
      <c r="A13" s="148" t="s">
        <v>152</v>
      </c>
      <c r="B13" s="148"/>
      <c r="C13" s="148"/>
      <c r="D13" s="148"/>
      <c r="E13" s="148"/>
      <c r="F13" s="148"/>
      <c r="G13" s="148"/>
      <c r="H13" s="148"/>
      <c r="I13" s="149"/>
    </row>
    <row r="14" spans="1:9" ht="12" x14ac:dyDescent="0.2">
      <c r="A14" s="150" t="s">
        <v>144</v>
      </c>
      <c r="B14" s="150" t="s">
        <v>141</v>
      </c>
      <c r="C14" s="150" t="s">
        <v>142</v>
      </c>
      <c r="D14" s="150">
        <v>2022</v>
      </c>
      <c r="E14" s="150">
        <v>2021</v>
      </c>
      <c r="F14" s="150">
        <v>2020</v>
      </c>
      <c r="G14" s="150">
        <v>2019</v>
      </c>
      <c r="H14" s="150" t="s">
        <v>185</v>
      </c>
      <c r="I14" s="149"/>
    </row>
    <row r="15" spans="1:9" ht="12" x14ac:dyDescent="0.2">
      <c r="A15" s="151">
        <v>1122</v>
      </c>
      <c r="B15" s="149" t="s">
        <v>199</v>
      </c>
      <c r="C15" s="152">
        <v>19322.79</v>
      </c>
      <c r="D15" s="152">
        <v>18780.900000000001</v>
      </c>
      <c r="E15" s="152">
        <v>15136.21</v>
      </c>
      <c r="F15" s="152">
        <v>14459.8</v>
      </c>
      <c r="G15" s="152">
        <v>13940.53</v>
      </c>
      <c r="H15" s="149"/>
      <c r="I15" s="149"/>
    </row>
    <row r="16" spans="1:9" ht="12" x14ac:dyDescent="0.2">
      <c r="A16" s="151">
        <v>1124</v>
      </c>
      <c r="B16" s="149" t="s">
        <v>200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49"/>
      <c r="I16" s="149"/>
    </row>
    <row r="17" spans="1:9" ht="12" x14ac:dyDescent="0.2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2" x14ac:dyDescent="0.2">
      <c r="A18" s="148" t="s">
        <v>153</v>
      </c>
      <c r="B18" s="148"/>
      <c r="C18" s="148"/>
      <c r="D18" s="148"/>
      <c r="E18" s="148"/>
      <c r="F18" s="148"/>
      <c r="G18" s="148"/>
      <c r="H18" s="148"/>
      <c r="I18" s="149"/>
    </row>
    <row r="19" spans="1:9" ht="12" x14ac:dyDescent="0.2">
      <c r="A19" s="150" t="s">
        <v>144</v>
      </c>
      <c r="B19" s="150" t="s">
        <v>141</v>
      </c>
      <c r="C19" s="150" t="s">
        <v>142</v>
      </c>
      <c r="D19" s="150" t="s">
        <v>201</v>
      </c>
      <c r="E19" s="150" t="s">
        <v>202</v>
      </c>
      <c r="F19" s="150" t="s">
        <v>203</v>
      </c>
      <c r="G19" s="150" t="s">
        <v>204</v>
      </c>
      <c r="H19" s="150" t="s">
        <v>205</v>
      </c>
      <c r="I19" s="149"/>
    </row>
    <row r="20" spans="1:9" ht="12" x14ac:dyDescent="0.2">
      <c r="A20" s="151">
        <v>1123</v>
      </c>
      <c r="B20" s="149" t="s">
        <v>206</v>
      </c>
      <c r="C20" s="152">
        <v>422474.9</v>
      </c>
      <c r="D20" s="152">
        <v>422474.9</v>
      </c>
      <c r="E20" s="152">
        <v>0</v>
      </c>
      <c r="F20" s="152">
        <v>0</v>
      </c>
      <c r="G20" s="152">
        <v>0</v>
      </c>
      <c r="H20" s="149"/>
      <c r="I20" s="149"/>
    </row>
    <row r="21" spans="1:9" ht="12" x14ac:dyDescent="0.2">
      <c r="A21" s="151">
        <v>1125</v>
      </c>
      <c r="B21" s="149" t="s">
        <v>207</v>
      </c>
      <c r="C21" s="152">
        <v>25000</v>
      </c>
      <c r="D21" s="152">
        <v>25000</v>
      </c>
      <c r="E21" s="152">
        <v>0</v>
      </c>
      <c r="F21" s="152">
        <v>0</v>
      </c>
      <c r="G21" s="152">
        <v>0</v>
      </c>
      <c r="H21" s="149"/>
      <c r="I21" s="149"/>
    </row>
    <row r="22" spans="1:9" ht="12" x14ac:dyDescent="0.2">
      <c r="A22" s="151">
        <v>1126</v>
      </c>
      <c r="B22" s="149" t="s">
        <v>575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49"/>
      <c r="I22" s="149"/>
    </row>
    <row r="23" spans="1:9" ht="12" x14ac:dyDescent="0.2">
      <c r="A23" s="151">
        <v>1129</v>
      </c>
      <c r="B23" s="149" t="s">
        <v>576</v>
      </c>
      <c r="C23" s="152">
        <v>808235.54</v>
      </c>
      <c r="D23" s="152">
        <v>808235.54</v>
      </c>
      <c r="E23" s="152">
        <v>0</v>
      </c>
      <c r="F23" s="152">
        <v>0</v>
      </c>
      <c r="G23" s="152">
        <v>0</v>
      </c>
      <c r="H23" s="149"/>
      <c r="I23" s="149"/>
    </row>
    <row r="24" spans="1:9" ht="12" x14ac:dyDescent="0.2">
      <c r="A24" s="151">
        <v>1131</v>
      </c>
      <c r="B24" s="149" t="s">
        <v>208</v>
      </c>
      <c r="C24" s="152">
        <v>189104.01</v>
      </c>
      <c r="D24" s="152">
        <v>189104.01</v>
      </c>
      <c r="E24" s="152">
        <v>0</v>
      </c>
      <c r="F24" s="152">
        <v>0</v>
      </c>
      <c r="G24" s="152">
        <v>0</v>
      </c>
      <c r="H24" s="149"/>
      <c r="I24" s="149"/>
    </row>
    <row r="25" spans="1:9" ht="12" x14ac:dyDescent="0.2">
      <c r="A25" s="151">
        <v>1132</v>
      </c>
      <c r="B25" s="149" t="s">
        <v>209</v>
      </c>
      <c r="C25" s="152">
        <v>38895.25</v>
      </c>
      <c r="D25" s="152">
        <v>38895.25</v>
      </c>
      <c r="E25" s="152">
        <v>0</v>
      </c>
      <c r="F25" s="152">
        <v>0</v>
      </c>
      <c r="G25" s="152">
        <v>0</v>
      </c>
      <c r="H25" s="149"/>
      <c r="I25" s="149"/>
    </row>
    <row r="26" spans="1:9" ht="12" x14ac:dyDescent="0.2">
      <c r="A26" s="151">
        <v>1133</v>
      </c>
      <c r="B26" s="149" t="s">
        <v>210</v>
      </c>
      <c r="C26" s="152">
        <v>25950.25</v>
      </c>
      <c r="D26" s="152">
        <v>25950.25</v>
      </c>
      <c r="E26" s="152">
        <v>0</v>
      </c>
      <c r="F26" s="152">
        <v>0</v>
      </c>
      <c r="G26" s="152">
        <v>0</v>
      </c>
      <c r="H26" s="149"/>
      <c r="I26" s="149"/>
    </row>
    <row r="27" spans="1:9" ht="12" x14ac:dyDescent="0.2">
      <c r="A27" s="151">
        <v>1134</v>
      </c>
      <c r="B27" s="149" t="s">
        <v>211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49"/>
      <c r="I27" s="149"/>
    </row>
    <row r="28" spans="1:9" ht="12" x14ac:dyDescent="0.2">
      <c r="A28" s="151">
        <v>1139</v>
      </c>
      <c r="B28" s="149" t="s">
        <v>212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49"/>
      <c r="I28" s="149"/>
    </row>
    <row r="29" spans="1:9" ht="12" x14ac:dyDescent="0.2">
      <c r="A29" s="149"/>
      <c r="B29" s="149"/>
      <c r="C29" s="149"/>
      <c r="D29" s="149"/>
      <c r="E29" s="149"/>
      <c r="F29" s="149"/>
      <c r="G29" s="149"/>
      <c r="H29" s="149"/>
      <c r="I29" s="149"/>
    </row>
    <row r="30" spans="1:9" ht="12" x14ac:dyDescent="0.2">
      <c r="A30" s="148" t="s">
        <v>577</v>
      </c>
      <c r="B30" s="148"/>
      <c r="C30" s="148"/>
      <c r="D30" s="148"/>
      <c r="E30" s="148"/>
      <c r="F30" s="148"/>
      <c r="G30" s="148"/>
      <c r="H30" s="148"/>
      <c r="I30" s="149"/>
    </row>
    <row r="31" spans="1:9" ht="12" x14ac:dyDescent="0.2">
      <c r="A31" s="150" t="s">
        <v>144</v>
      </c>
      <c r="B31" s="150" t="s">
        <v>141</v>
      </c>
      <c r="C31" s="150" t="s">
        <v>142</v>
      </c>
      <c r="D31" s="150" t="s">
        <v>156</v>
      </c>
      <c r="E31" s="150" t="s">
        <v>155</v>
      </c>
      <c r="F31" s="150" t="s">
        <v>213</v>
      </c>
      <c r="G31" s="150" t="s">
        <v>158</v>
      </c>
      <c r="H31" s="150"/>
      <c r="I31" s="149"/>
    </row>
    <row r="32" spans="1:9" ht="12" x14ac:dyDescent="0.2">
      <c r="A32" s="151">
        <v>1140</v>
      </c>
      <c r="B32" s="149" t="s">
        <v>214</v>
      </c>
      <c r="C32" s="152">
        <f>SUM(C33:C37)</f>
        <v>0</v>
      </c>
      <c r="D32" s="149"/>
      <c r="E32" s="149"/>
      <c r="F32" s="149"/>
      <c r="G32" s="149"/>
      <c r="H32" s="149"/>
      <c r="I32" s="149"/>
    </row>
    <row r="33" spans="1:9" ht="12" x14ac:dyDescent="0.2">
      <c r="A33" s="151">
        <v>1141</v>
      </c>
      <c r="B33" s="149" t="s">
        <v>215</v>
      </c>
      <c r="C33" s="152">
        <v>0</v>
      </c>
      <c r="D33" s="149"/>
      <c r="E33" s="149"/>
      <c r="F33" s="149"/>
      <c r="G33" s="149"/>
      <c r="H33" s="149"/>
      <c r="I33" s="149"/>
    </row>
    <row r="34" spans="1:9" ht="12" x14ac:dyDescent="0.2">
      <c r="A34" s="151">
        <v>1142</v>
      </c>
      <c r="B34" s="149" t="s">
        <v>216</v>
      </c>
      <c r="C34" s="152">
        <v>0</v>
      </c>
      <c r="D34" s="149"/>
      <c r="E34" s="149"/>
      <c r="F34" s="149"/>
      <c r="G34" s="149"/>
      <c r="H34" s="149"/>
      <c r="I34" s="149"/>
    </row>
    <row r="35" spans="1:9" ht="12" x14ac:dyDescent="0.2">
      <c r="A35" s="151">
        <v>1143</v>
      </c>
      <c r="B35" s="149" t="s">
        <v>217</v>
      </c>
      <c r="C35" s="152">
        <v>0</v>
      </c>
      <c r="D35" s="149"/>
      <c r="E35" s="149"/>
      <c r="F35" s="149"/>
      <c r="G35" s="149"/>
      <c r="H35" s="149"/>
      <c r="I35" s="149"/>
    </row>
    <row r="36" spans="1:9" ht="12" x14ac:dyDescent="0.2">
      <c r="A36" s="151">
        <v>1144</v>
      </c>
      <c r="B36" s="149" t="s">
        <v>218</v>
      </c>
      <c r="C36" s="152">
        <v>0</v>
      </c>
      <c r="D36" s="149"/>
      <c r="E36" s="149"/>
      <c r="F36" s="149"/>
      <c r="G36" s="149"/>
      <c r="H36" s="149"/>
      <c r="I36" s="149"/>
    </row>
    <row r="37" spans="1:9" ht="12" x14ac:dyDescent="0.2">
      <c r="A37" s="151">
        <v>1145</v>
      </c>
      <c r="B37" s="149" t="s">
        <v>219</v>
      </c>
      <c r="C37" s="152">
        <v>0</v>
      </c>
      <c r="D37" s="149"/>
      <c r="E37" s="149"/>
      <c r="F37" s="149"/>
      <c r="G37" s="149"/>
      <c r="H37" s="149"/>
      <c r="I37" s="149"/>
    </row>
    <row r="38" spans="1:9" ht="12" x14ac:dyDescent="0.2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9" ht="12" x14ac:dyDescent="0.2">
      <c r="A39" s="148" t="s">
        <v>220</v>
      </c>
      <c r="B39" s="148"/>
      <c r="C39" s="148"/>
      <c r="D39" s="148"/>
      <c r="E39" s="148"/>
      <c r="F39" s="148"/>
      <c r="G39" s="148"/>
      <c r="H39" s="148"/>
      <c r="I39" s="149"/>
    </row>
    <row r="40" spans="1:9" ht="12" x14ac:dyDescent="0.2">
      <c r="A40" s="150" t="s">
        <v>144</v>
      </c>
      <c r="B40" s="150" t="s">
        <v>141</v>
      </c>
      <c r="C40" s="150" t="s">
        <v>142</v>
      </c>
      <c r="D40" s="150" t="s">
        <v>154</v>
      </c>
      <c r="E40" s="150" t="s">
        <v>157</v>
      </c>
      <c r="F40" s="150" t="s">
        <v>221</v>
      </c>
      <c r="G40" s="150"/>
      <c r="H40" s="150"/>
      <c r="I40" s="149"/>
    </row>
    <row r="41" spans="1:9" ht="12" x14ac:dyDescent="0.2">
      <c r="A41" s="151">
        <v>1150</v>
      </c>
      <c r="B41" s="149" t="s">
        <v>222</v>
      </c>
      <c r="C41" s="152">
        <f>C42</f>
        <v>-38366.080000000002</v>
      </c>
      <c r="D41" s="149"/>
      <c r="E41" s="149"/>
      <c r="F41" s="149"/>
      <c r="G41" s="149"/>
      <c r="H41" s="149"/>
      <c r="I41" s="149"/>
    </row>
    <row r="42" spans="1:9" ht="12" x14ac:dyDescent="0.2">
      <c r="A42" s="151">
        <v>1151</v>
      </c>
      <c r="B42" s="149" t="s">
        <v>223</v>
      </c>
      <c r="C42" s="152">
        <v>-38366.080000000002</v>
      </c>
      <c r="D42" s="149"/>
      <c r="E42" s="149"/>
      <c r="F42" s="149"/>
      <c r="G42" s="149"/>
      <c r="H42" s="149"/>
      <c r="I42" s="149"/>
    </row>
    <row r="43" spans="1:9" ht="12" x14ac:dyDescent="0.2">
      <c r="A43" s="149"/>
      <c r="B43" s="149"/>
      <c r="C43" s="149"/>
      <c r="D43" s="149"/>
      <c r="E43" s="149"/>
      <c r="F43" s="149"/>
      <c r="G43" s="149"/>
      <c r="H43" s="149"/>
      <c r="I43" s="149"/>
    </row>
    <row r="44" spans="1:9" ht="12" x14ac:dyDescent="0.2">
      <c r="A44" s="148" t="s">
        <v>159</v>
      </c>
      <c r="B44" s="148"/>
      <c r="C44" s="148"/>
      <c r="D44" s="148"/>
      <c r="E44" s="148"/>
      <c r="F44" s="148"/>
      <c r="G44" s="148"/>
      <c r="H44" s="148"/>
      <c r="I44" s="149"/>
    </row>
    <row r="45" spans="1:9" ht="12" x14ac:dyDescent="0.2">
      <c r="A45" s="150" t="s">
        <v>144</v>
      </c>
      <c r="B45" s="150" t="s">
        <v>141</v>
      </c>
      <c r="C45" s="150" t="s">
        <v>142</v>
      </c>
      <c r="D45" s="150" t="s">
        <v>143</v>
      </c>
      <c r="E45" s="150" t="s">
        <v>205</v>
      </c>
      <c r="F45" s="150"/>
      <c r="G45" s="150"/>
      <c r="H45" s="150"/>
      <c r="I45" s="149"/>
    </row>
    <row r="46" spans="1:9" ht="12" x14ac:dyDescent="0.2">
      <c r="A46" s="151">
        <v>1213</v>
      </c>
      <c r="B46" s="149" t="s">
        <v>224</v>
      </c>
      <c r="C46" s="152">
        <v>0</v>
      </c>
      <c r="D46" s="149"/>
      <c r="E46" s="149"/>
      <c r="F46" s="149"/>
      <c r="G46" s="149"/>
      <c r="H46" s="149"/>
      <c r="I46" s="149"/>
    </row>
    <row r="47" spans="1:9" ht="12" x14ac:dyDescent="0.2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 ht="12" x14ac:dyDescent="0.2">
      <c r="A48" s="148" t="s">
        <v>160</v>
      </c>
      <c r="B48" s="148"/>
      <c r="C48" s="148"/>
      <c r="D48" s="148"/>
      <c r="E48" s="148"/>
      <c r="F48" s="148"/>
      <c r="G48" s="148"/>
      <c r="H48" s="148"/>
      <c r="I48" s="149"/>
    </row>
    <row r="49" spans="1:9" ht="12" x14ac:dyDescent="0.2">
      <c r="A49" s="150" t="s">
        <v>144</v>
      </c>
      <c r="B49" s="150" t="s">
        <v>141</v>
      </c>
      <c r="C49" s="150" t="s">
        <v>142</v>
      </c>
      <c r="D49" s="150"/>
      <c r="E49" s="150"/>
      <c r="F49" s="150"/>
      <c r="G49" s="150"/>
      <c r="H49" s="150"/>
      <c r="I49" s="149"/>
    </row>
    <row r="50" spans="1:9" ht="12" x14ac:dyDescent="0.2">
      <c r="A50" s="151">
        <v>1214</v>
      </c>
      <c r="B50" s="149" t="s">
        <v>225</v>
      </c>
      <c r="C50" s="152">
        <v>0</v>
      </c>
      <c r="D50" s="149"/>
      <c r="E50" s="149"/>
      <c r="F50" s="149"/>
      <c r="G50" s="149"/>
      <c r="H50" s="149"/>
      <c r="I50" s="149"/>
    </row>
    <row r="51" spans="1:9" ht="12" x14ac:dyDescent="0.2">
      <c r="A51" s="149"/>
      <c r="B51" s="149"/>
      <c r="C51" s="149"/>
      <c r="D51" s="149"/>
      <c r="E51" s="149"/>
      <c r="F51" s="149"/>
      <c r="G51" s="149"/>
      <c r="H51" s="149"/>
      <c r="I51" s="149"/>
    </row>
    <row r="52" spans="1:9" ht="12" x14ac:dyDescent="0.2">
      <c r="A52" s="148" t="s">
        <v>164</v>
      </c>
      <c r="B52" s="148"/>
      <c r="C52" s="148"/>
      <c r="D52" s="148"/>
      <c r="E52" s="148"/>
      <c r="F52" s="148"/>
      <c r="G52" s="148"/>
      <c r="H52" s="148"/>
      <c r="I52" s="148"/>
    </row>
    <row r="53" spans="1:9" ht="12" x14ac:dyDescent="0.2">
      <c r="A53" s="150" t="s">
        <v>144</v>
      </c>
      <c r="B53" s="150" t="s">
        <v>141</v>
      </c>
      <c r="C53" s="150" t="s">
        <v>142</v>
      </c>
      <c r="D53" s="150" t="s">
        <v>161</v>
      </c>
      <c r="E53" s="150" t="s">
        <v>162</v>
      </c>
      <c r="F53" s="150" t="s">
        <v>154</v>
      </c>
      <c r="G53" s="150" t="s">
        <v>226</v>
      </c>
      <c r="H53" s="150" t="s">
        <v>163</v>
      </c>
      <c r="I53" s="150" t="s">
        <v>227</v>
      </c>
    </row>
    <row r="54" spans="1:9" ht="12" x14ac:dyDescent="0.2">
      <c r="A54" s="151">
        <v>1230</v>
      </c>
      <c r="B54" s="149" t="s">
        <v>228</v>
      </c>
      <c r="C54" s="152">
        <f>SUM(C55:C61)</f>
        <v>0</v>
      </c>
      <c r="D54" s="152">
        <f>SUM(D55:D61)</f>
        <v>0</v>
      </c>
      <c r="E54" s="152">
        <f>SUM(E55:E61)</f>
        <v>0</v>
      </c>
      <c r="F54" s="149"/>
      <c r="G54" s="149"/>
      <c r="H54" s="149"/>
      <c r="I54" s="149"/>
    </row>
    <row r="55" spans="1:9" ht="12" x14ac:dyDescent="0.2">
      <c r="A55" s="151">
        <v>1231</v>
      </c>
      <c r="B55" s="149" t="s">
        <v>229</v>
      </c>
      <c r="C55" s="152">
        <v>0</v>
      </c>
      <c r="D55" s="152">
        <v>0</v>
      </c>
      <c r="E55" s="152">
        <v>0</v>
      </c>
      <c r="F55" s="149"/>
      <c r="G55" s="149"/>
      <c r="H55" s="149"/>
      <c r="I55" s="149"/>
    </row>
    <row r="56" spans="1:9" ht="12" x14ac:dyDescent="0.2">
      <c r="A56" s="151">
        <v>1232</v>
      </c>
      <c r="B56" s="149" t="s">
        <v>230</v>
      </c>
      <c r="C56" s="152">
        <v>0</v>
      </c>
      <c r="D56" s="152">
        <v>0</v>
      </c>
      <c r="E56" s="152">
        <v>0</v>
      </c>
      <c r="F56" s="149"/>
      <c r="G56" s="149"/>
      <c r="H56" s="149"/>
      <c r="I56" s="149"/>
    </row>
    <row r="57" spans="1:9" ht="12" x14ac:dyDescent="0.2">
      <c r="A57" s="151">
        <v>1233</v>
      </c>
      <c r="B57" s="149" t="s">
        <v>231</v>
      </c>
      <c r="C57" s="152">
        <v>0</v>
      </c>
      <c r="D57" s="152">
        <v>0</v>
      </c>
      <c r="E57" s="152">
        <v>0</v>
      </c>
      <c r="F57" s="149"/>
      <c r="G57" s="149"/>
      <c r="H57" s="149"/>
      <c r="I57" s="149"/>
    </row>
    <row r="58" spans="1:9" ht="12" x14ac:dyDescent="0.2">
      <c r="A58" s="151">
        <v>1234</v>
      </c>
      <c r="B58" s="149" t="s">
        <v>232</v>
      </c>
      <c r="C58" s="152">
        <v>0</v>
      </c>
      <c r="D58" s="152">
        <v>0</v>
      </c>
      <c r="E58" s="152">
        <v>0</v>
      </c>
      <c r="F58" s="149"/>
      <c r="G58" s="149"/>
      <c r="H58" s="149"/>
      <c r="I58" s="149"/>
    </row>
    <row r="59" spans="1:9" ht="12" x14ac:dyDescent="0.2">
      <c r="A59" s="151">
        <v>1235</v>
      </c>
      <c r="B59" s="149" t="s">
        <v>233</v>
      </c>
      <c r="C59" s="152">
        <v>0</v>
      </c>
      <c r="D59" s="152">
        <v>0</v>
      </c>
      <c r="E59" s="152">
        <v>0</v>
      </c>
      <c r="F59" s="149"/>
      <c r="G59" s="149"/>
      <c r="H59" s="149"/>
      <c r="I59" s="149"/>
    </row>
    <row r="60" spans="1:9" ht="12" x14ac:dyDescent="0.2">
      <c r="A60" s="151">
        <v>1236</v>
      </c>
      <c r="B60" s="149" t="s">
        <v>234</v>
      </c>
      <c r="C60" s="152">
        <v>0</v>
      </c>
      <c r="D60" s="152">
        <v>0</v>
      </c>
      <c r="E60" s="152">
        <v>0</v>
      </c>
      <c r="F60" s="149"/>
      <c r="G60" s="149"/>
      <c r="H60" s="149"/>
      <c r="I60" s="149"/>
    </row>
    <row r="61" spans="1:9" ht="12" x14ac:dyDescent="0.2">
      <c r="A61" s="151">
        <v>1239</v>
      </c>
      <c r="B61" s="149" t="s">
        <v>235</v>
      </c>
      <c r="C61" s="152">
        <v>0</v>
      </c>
      <c r="D61" s="152">
        <v>0</v>
      </c>
      <c r="E61" s="152">
        <v>0</v>
      </c>
      <c r="F61" s="149"/>
      <c r="G61" s="149"/>
      <c r="H61" s="149"/>
      <c r="I61" s="149"/>
    </row>
    <row r="62" spans="1:9" ht="12" x14ac:dyDescent="0.2">
      <c r="A62" s="151">
        <v>1240</v>
      </c>
      <c r="B62" s="149" t="s">
        <v>236</v>
      </c>
      <c r="C62" s="152">
        <f>SUM(C63:C70)</f>
        <v>6949166.0199999996</v>
      </c>
      <c r="D62" s="152">
        <f t="shared" ref="D62:E62" si="0">SUM(D63:D70)</f>
        <v>0</v>
      </c>
      <c r="E62" s="152">
        <f t="shared" si="0"/>
        <v>3573061.91</v>
      </c>
      <c r="F62" s="149"/>
      <c r="G62" s="149"/>
      <c r="H62" s="149"/>
      <c r="I62" s="149"/>
    </row>
    <row r="63" spans="1:9" ht="12" x14ac:dyDescent="0.2">
      <c r="A63" s="151">
        <v>1241</v>
      </c>
      <c r="B63" s="149" t="s">
        <v>237</v>
      </c>
      <c r="C63" s="152">
        <v>4114958.25</v>
      </c>
      <c r="D63" s="152">
        <v>0</v>
      </c>
      <c r="E63" s="152">
        <v>0</v>
      </c>
      <c r="F63" s="149"/>
      <c r="G63" s="149"/>
      <c r="H63" s="149"/>
      <c r="I63" s="149"/>
    </row>
    <row r="64" spans="1:9" ht="12" x14ac:dyDescent="0.2">
      <c r="A64" s="151">
        <v>1242</v>
      </c>
      <c r="B64" s="149" t="s">
        <v>238</v>
      </c>
      <c r="C64" s="152">
        <v>78320.13</v>
      </c>
      <c r="D64" s="152">
        <v>0</v>
      </c>
      <c r="E64" s="152">
        <v>0</v>
      </c>
      <c r="F64" s="149"/>
      <c r="G64" s="149"/>
      <c r="H64" s="149"/>
      <c r="I64" s="149"/>
    </row>
    <row r="65" spans="1:9" ht="12" x14ac:dyDescent="0.2">
      <c r="A65" s="151">
        <v>1243</v>
      </c>
      <c r="B65" s="149" t="s">
        <v>239</v>
      </c>
      <c r="C65" s="152">
        <v>13585.64</v>
      </c>
      <c r="D65" s="152">
        <v>0</v>
      </c>
      <c r="E65" s="152">
        <v>0</v>
      </c>
      <c r="F65" s="149"/>
      <c r="G65" s="149"/>
      <c r="H65" s="149"/>
      <c r="I65" s="149"/>
    </row>
    <row r="66" spans="1:9" ht="12" x14ac:dyDescent="0.2">
      <c r="A66" s="151">
        <v>1244</v>
      </c>
      <c r="B66" s="149" t="s">
        <v>240</v>
      </c>
      <c r="C66" s="152">
        <v>2614180</v>
      </c>
      <c r="D66" s="152">
        <v>0</v>
      </c>
      <c r="E66" s="152">
        <v>0</v>
      </c>
      <c r="F66" s="149"/>
      <c r="G66" s="149"/>
      <c r="H66" s="149"/>
      <c r="I66" s="149"/>
    </row>
    <row r="67" spans="1:9" ht="12" x14ac:dyDescent="0.2">
      <c r="A67" s="151">
        <v>1245</v>
      </c>
      <c r="B67" s="149" t="s">
        <v>241</v>
      </c>
      <c r="C67" s="152">
        <v>0</v>
      </c>
      <c r="D67" s="152">
        <v>0</v>
      </c>
      <c r="E67" s="152">
        <v>3573061.91</v>
      </c>
      <c r="F67" s="149"/>
      <c r="G67" s="149"/>
      <c r="H67" s="149"/>
      <c r="I67" s="149"/>
    </row>
    <row r="68" spans="1:9" ht="12" x14ac:dyDescent="0.2">
      <c r="A68" s="151">
        <v>1246</v>
      </c>
      <c r="B68" s="149" t="s">
        <v>242</v>
      </c>
      <c r="C68" s="152">
        <v>81722</v>
      </c>
      <c r="D68" s="152">
        <v>0</v>
      </c>
      <c r="E68" s="152">
        <v>0</v>
      </c>
      <c r="F68" s="149"/>
      <c r="G68" s="149"/>
      <c r="H68" s="149"/>
      <c r="I68" s="149"/>
    </row>
    <row r="69" spans="1:9" ht="12" x14ac:dyDescent="0.2">
      <c r="A69" s="151">
        <v>1247</v>
      </c>
      <c r="B69" s="149" t="s">
        <v>243</v>
      </c>
      <c r="C69" s="152">
        <v>46400</v>
      </c>
      <c r="D69" s="152">
        <v>0</v>
      </c>
      <c r="E69" s="152">
        <v>0</v>
      </c>
      <c r="F69" s="149"/>
      <c r="G69" s="149"/>
      <c r="H69" s="149"/>
      <c r="I69" s="149"/>
    </row>
    <row r="70" spans="1:9" ht="12" x14ac:dyDescent="0.2">
      <c r="A70" s="151">
        <v>1248</v>
      </c>
      <c r="B70" s="149" t="s">
        <v>244</v>
      </c>
      <c r="C70" s="152">
        <v>0</v>
      </c>
      <c r="D70" s="152">
        <v>0</v>
      </c>
      <c r="E70" s="152">
        <v>0</v>
      </c>
      <c r="F70" s="149"/>
      <c r="G70" s="149"/>
      <c r="H70" s="149"/>
      <c r="I70" s="149"/>
    </row>
    <row r="71" spans="1:9" ht="12" x14ac:dyDescent="0.2">
      <c r="A71" s="149"/>
      <c r="B71" s="149"/>
      <c r="C71" s="149"/>
      <c r="D71" s="149"/>
      <c r="E71" s="149"/>
      <c r="F71" s="149"/>
      <c r="G71" s="149"/>
      <c r="H71" s="149"/>
      <c r="I71" s="149"/>
    </row>
    <row r="72" spans="1:9" ht="12" x14ac:dyDescent="0.2">
      <c r="A72" s="148" t="s">
        <v>165</v>
      </c>
      <c r="B72" s="148"/>
      <c r="C72" s="148"/>
      <c r="D72" s="148"/>
      <c r="E72" s="148"/>
      <c r="F72" s="148"/>
      <c r="G72" s="148"/>
      <c r="H72" s="148"/>
      <c r="I72" s="148"/>
    </row>
    <row r="73" spans="1:9" ht="12" x14ac:dyDescent="0.2">
      <c r="A73" s="150" t="s">
        <v>144</v>
      </c>
      <c r="B73" s="150" t="s">
        <v>141</v>
      </c>
      <c r="C73" s="150" t="s">
        <v>142</v>
      </c>
      <c r="D73" s="150" t="s">
        <v>166</v>
      </c>
      <c r="E73" s="150" t="s">
        <v>245</v>
      </c>
      <c r="F73" s="150" t="s">
        <v>154</v>
      </c>
      <c r="G73" s="150" t="s">
        <v>226</v>
      </c>
      <c r="H73" s="150" t="s">
        <v>163</v>
      </c>
      <c r="I73" s="150" t="s">
        <v>227</v>
      </c>
    </row>
    <row r="74" spans="1:9" ht="12" x14ac:dyDescent="0.2">
      <c r="A74" s="151">
        <v>1250</v>
      </c>
      <c r="B74" s="149" t="s">
        <v>246</v>
      </c>
      <c r="C74" s="152">
        <f>SUM(C75:C79)</f>
        <v>50546.16</v>
      </c>
      <c r="D74" s="152">
        <f>SUM(D75:D79)</f>
        <v>0</v>
      </c>
      <c r="E74" s="152">
        <f>SUM(E75:E79)</f>
        <v>0</v>
      </c>
      <c r="F74" s="149"/>
      <c r="G74" s="149"/>
      <c r="H74" s="149"/>
      <c r="I74" s="149"/>
    </row>
    <row r="75" spans="1:9" ht="12" x14ac:dyDescent="0.2">
      <c r="A75" s="151">
        <v>1251</v>
      </c>
      <c r="B75" s="149" t="s">
        <v>247</v>
      </c>
      <c r="C75" s="152">
        <v>21921.16</v>
      </c>
      <c r="D75" s="152">
        <v>0</v>
      </c>
      <c r="E75" s="152">
        <v>0</v>
      </c>
      <c r="F75" s="149"/>
      <c r="G75" s="149"/>
      <c r="H75" s="149"/>
      <c r="I75" s="149"/>
    </row>
    <row r="76" spans="1:9" ht="12" x14ac:dyDescent="0.2">
      <c r="A76" s="151">
        <v>1252</v>
      </c>
      <c r="B76" s="149" t="s">
        <v>248</v>
      </c>
      <c r="C76" s="152">
        <v>0</v>
      </c>
      <c r="D76" s="152">
        <v>0</v>
      </c>
      <c r="E76" s="152">
        <v>0</v>
      </c>
      <c r="F76" s="149"/>
      <c r="G76" s="149"/>
      <c r="H76" s="149"/>
      <c r="I76" s="149"/>
    </row>
    <row r="77" spans="1:9" ht="12" x14ac:dyDescent="0.2">
      <c r="A77" s="151">
        <v>1253</v>
      </c>
      <c r="B77" s="149" t="s">
        <v>249</v>
      </c>
      <c r="C77" s="152">
        <v>0</v>
      </c>
      <c r="D77" s="152">
        <v>0</v>
      </c>
      <c r="E77" s="152">
        <v>0</v>
      </c>
      <c r="F77" s="149"/>
      <c r="G77" s="149"/>
      <c r="H77" s="149"/>
      <c r="I77" s="149"/>
    </row>
    <row r="78" spans="1:9" ht="12" x14ac:dyDescent="0.2">
      <c r="A78" s="151">
        <v>1254</v>
      </c>
      <c r="B78" s="149" t="s">
        <v>250</v>
      </c>
      <c r="C78" s="152">
        <v>28625</v>
      </c>
      <c r="D78" s="152">
        <v>0</v>
      </c>
      <c r="E78" s="152">
        <v>0</v>
      </c>
      <c r="F78" s="149"/>
      <c r="G78" s="149"/>
      <c r="H78" s="149"/>
      <c r="I78" s="149"/>
    </row>
    <row r="79" spans="1:9" ht="12" x14ac:dyDescent="0.2">
      <c r="A79" s="151">
        <v>1259</v>
      </c>
      <c r="B79" s="149" t="s">
        <v>251</v>
      </c>
      <c r="C79" s="152">
        <v>0</v>
      </c>
      <c r="D79" s="152">
        <v>0</v>
      </c>
      <c r="E79" s="152">
        <v>0</v>
      </c>
      <c r="F79" s="149"/>
      <c r="G79" s="149"/>
      <c r="H79" s="149"/>
      <c r="I79" s="149"/>
    </row>
    <row r="80" spans="1:9" ht="12" x14ac:dyDescent="0.2">
      <c r="A80" s="151">
        <v>1270</v>
      </c>
      <c r="B80" s="149" t="s">
        <v>252</v>
      </c>
      <c r="C80" s="152">
        <f>SUM(C81:C86)</f>
        <v>0</v>
      </c>
      <c r="D80" s="152">
        <f>SUM(D81:D86)</f>
        <v>0</v>
      </c>
      <c r="E80" s="152">
        <f>SUM(E81:E86)</f>
        <v>0</v>
      </c>
      <c r="F80" s="149"/>
      <c r="G80" s="149"/>
      <c r="H80" s="149"/>
      <c r="I80" s="149"/>
    </row>
    <row r="81" spans="1:9" ht="12" x14ac:dyDescent="0.2">
      <c r="A81" s="151">
        <v>1271</v>
      </c>
      <c r="B81" s="149" t="s">
        <v>253</v>
      </c>
      <c r="C81" s="152">
        <v>0</v>
      </c>
      <c r="D81" s="152">
        <v>0</v>
      </c>
      <c r="E81" s="152">
        <v>0</v>
      </c>
      <c r="F81" s="149"/>
      <c r="G81" s="149"/>
      <c r="H81" s="149"/>
      <c r="I81" s="149"/>
    </row>
    <row r="82" spans="1:9" ht="12" x14ac:dyDescent="0.2">
      <c r="A82" s="151">
        <v>1272</v>
      </c>
      <c r="B82" s="149" t="s">
        <v>254</v>
      </c>
      <c r="C82" s="152">
        <v>0</v>
      </c>
      <c r="D82" s="152">
        <v>0</v>
      </c>
      <c r="E82" s="152">
        <v>0</v>
      </c>
      <c r="F82" s="149"/>
      <c r="G82" s="149"/>
      <c r="H82" s="149"/>
      <c r="I82" s="149"/>
    </row>
    <row r="83" spans="1:9" ht="12" x14ac:dyDescent="0.2">
      <c r="A83" s="151">
        <v>1273</v>
      </c>
      <c r="B83" s="149" t="s">
        <v>255</v>
      </c>
      <c r="C83" s="152">
        <v>0</v>
      </c>
      <c r="D83" s="152">
        <v>0</v>
      </c>
      <c r="E83" s="152">
        <v>0</v>
      </c>
      <c r="F83" s="149"/>
      <c r="G83" s="149"/>
      <c r="H83" s="149"/>
      <c r="I83" s="149"/>
    </row>
    <row r="84" spans="1:9" ht="12" x14ac:dyDescent="0.2">
      <c r="A84" s="151">
        <v>1274</v>
      </c>
      <c r="B84" s="149" t="s">
        <v>256</v>
      </c>
      <c r="C84" s="152">
        <v>0</v>
      </c>
      <c r="D84" s="152">
        <v>0</v>
      </c>
      <c r="E84" s="152">
        <v>0</v>
      </c>
      <c r="F84" s="149"/>
      <c r="G84" s="149"/>
      <c r="H84" s="149"/>
      <c r="I84" s="149"/>
    </row>
    <row r="85" spans="1:9" ht="12" x14ac:dyDescent="0.2">
      <c r="A85" s="151">
        <v>1275</v>
      </c>
      <c r="B85" s="149" t="s">
        <v>257</v>
      </c>
      <c r="C85" s="152">
        <v>0</v>
      </c>
      <c r="D85" s="152">
        <v>0</v>
      </c>
      <c r="E85" s="152">
        <v>0</v>
      </c>
      <c r="F85" s="149"/>
      <c r="G85" s="149"/>
      <c r="H85" s="149"/>
      <c r="I85" s="149"/>
    </row>
    <row r="86" spans="1:9" ht="12" x14ac:dyDescent="0.2">
      <c r="A86" s="151">
        <v>1279</v>
      </c>
      <c r="B86" s="149" t="s">
        <v>258</v>
      </c>
      <c r="C86" s="152">
        <v>0</v>
      </c>
      <c r="D86" s="152">
        <v>0</v>
      </c>
      <c r="E86" s="152">
        <v>0</v>
      </c>
      <c r="F86" s="149"/>
      <c r="G86" s="149"/>
      <c r="H86" s="149"/>
      <c r="I86" s="149"/>
    </row>
    <row r="87" spans="1:9" ht="12" x14ac:dyDescent="0.2">
      <c r="A87" s="149"/>
      <c r="B87" s="149"/>
      <c r="C87" s="149"/>
      <c r="D87" s="149"/>
      <c r="E87" s="149"/>
      <c r="F87" s="149"/>
      <c r="G87" s="149"/>
      <c r="H87" s="149"/>
      <c r="I87" s="149"/>
    </row>
    <row r="88" spans="1:9" ht="12" x14ac:dyDescent="0.2">
      <c r="A88" s="148" t="s">
        <v>167</v>
      </c>
      <c r="B88" s="148"/>
      <c r="C88" s="148"/>
      <c r="D88" s="148"/>
      <c r="E88" s="148"/>
      <c r="F88" s="148"/>
      <c r="G88" s="148"/>
      <c r="H88" s="148"/>
      <c r="I88" s="149"/>
    </row>
    <row r="89" spans="1:9" ht="12" x14ac:dyDescent="0.2">
      <c r="A89" s="150" t="s">
        <v>144</v>
      </c>
      <c r="B89" s="150" t="s">
        <v>141</v>
      </c>
      <c r="C89" s="150" t="s">
        <v>142</v>
      </c>
      <c r="D89" s="150" t="s">
        <v>259</v>
      </c>
      <c r="E89" s="150"/>
      <c r="F89" s="150"/>
      <c r="G89" s="150"/>
      <c r="H89" s="150"/>
      <c r="I89" s="149"/>
    </row>
    <row r="90" spans="1:9" ht="12" x14ac:dyDescent="0.2">
      <c r="A90" s="151">
        <v>1160</v>
      </c>
      <c r="B90" s="149" t="s">
        <v>260</v>
      </c>
      <c r="C90" s="152">
        <f>SUM(C91:C92)</f>
        <v>0</v>
      </c>
      <c r="D90" s="149"/>
      <c r="E90" s="149"/>
      <c r="F90" s="149"/>
      <c r="G90" s="149"/>
      <c r="H90" s="149"/>
      <c r="I90" s="149"/>
    </row>
    <row r="91" spans="1:9" ht="12" x14ac:dyDescent="0.2">
      <c r="A91" s="151">
        <v>1161</v>
      </c>
      <c r="B91" s="149" t="s">
        <v>261</v>
      </c>
      <c r="C91" s="152">
        <v>0</v>
      </c>
      <c r="D91" s="149"/>
      <c r="E91" s="149"/>
      <c r="F91" s="149"/>
      <c r="G91" s="149"/>
      <c r="H91" s="149"/>
      <c r="I91" s="149"/>
    </row>
    <row r="92" spans="1:9" ht="12" x14ac:dyDescent="0.2">
      <c r="A92" s="151">
        <v>1162</v>
      </c>
      <c r="B92" s="149" t="s">
        <v>262</v>
      </c>
      <c r="C92" s="152">
        <v>0</v>
      </c>
      <c r="D92" s="149"/>
      <c r="E92" s="149"/>
      <c r="F92" s="149"/>
      <c r="G92" s="149"/>
      <c r="H92" s="149"/>
      <c r="I92" s="149"/>
    </row>
    <row r="93" spans="1:9" ht="12" x14ac:dyDescent="0.2">
      <c r="A93" s="149"/>
      <c r="B93" s="149"/>
      <c r="C93" s="149"/>
      <c r="D93" s="149"/>
      <c r="E93" s="149"/>
      <c r="F93" s="149"/>
      <c r="G93" s="149"/>
      <c r="H93" s="149"/>
      <c r="I93" s="149"/>
    </row>
    <row r="94" spans="1:9" ht="12" x14ac:dyDescent="0.2">
      <c r="A94" s="148" t="s">
        <v>578</v>
      </c>
      <c r="B94" s="148"/>
      <c r="C94" s="148"/>
      <c r="D94" s="148"/>
      <c r="E94" s="148"/>
      <c r="F94" s="148"/>
      <c r="G94" s="148"/>
      <c r="H94" s="148"/>
      <c r="I94" s="149"/>
    </row>
    <row r="95" spans="1:9" ht="12" x14ac:dyDescent="0.2">
      <c r="A95" s="150" t="s">
        <v>144</v>
      </c>
      <c r="B95" s="150" t="s">
        <v>141</v>
      </c>
      <c r="C95" s="150" t="s">
        <v>142</v>
      </c>
      <c r="D95" s="150" t="s">
        <v>205</v>
      </c>
      <c r="E95" s="150"/>
      <c r="F95" s="150"/>
      <c r="G95" s="150"/>
      <c r="H95" s="150"/>
      <c r="I95" s="149"/>
    </row>
    <row r="96" spans="1:9" ht="12" x14ac:dyDescent="0.2">
      <c r="A96" s="151">
        <v>1190</v>
      </c>
      <c r="B96" s="149" t="s">
        <v>586</v>
      </c>
      <c r="C96" s="152">
        <f>SUM(C97:C100)</f>
        <v>0</v>
      </c>
      <c r="D96" s="149"/>
      <c r="E96" s="149"/>
      <c r="F96" s="149"/>
      <c r="G96" s="149"/>
      <c r="H96" s="149"/>
      <c r="I96" s="149"/>
    </row>
    <row r="97" spans="1:9" ht="12" x14ac:dyDescent="0.2">
      <c r="A97" s="151">
        <v>1191</v>
      </c>
      <c r="B97" s="149" t="s">
        <v>579</v>
      </c>
      <c r="C97" s="152">
        <v>0</v>
      </c>
      <c r="D97" s="149"/>
      <c r="E97" s="149"/>
      <c r="F97" s="149"/>
      <c r="G97" s="149"/>
      <c r="H97" s="149"/>
      <c r="I97" s="149"/>
    </row>
    <row r="98" spans="1:9" ht="12" x14ac:dyDescent="0.2">
      <c r="A98" s="151">
        <v>1192</v>
      </c>
      <c r="B98" s="149" t="s">
        <v>580</v>
      </c>
      <c r="C98" s="152">
        <v>0</v>
      </c>
      <c r="D98" s="149"/>
      <c r="E98" s="149"/>
      <c r="F98" s="149"/>
      <c r="G98" s="149"/>
      <c r="H98" s="149"/>
      <c r="I98" s="149"/>
    </row>
    <row r="99" spans="1:9" ht="12" x14ac:dyDescent="0.2">
      <c r="A99" s="151">
        <v>1193</v>
      </c>
      <c r="B99" s="149" t="s">
        <v>581</v>
      </c>
      <c r="C99" s="152">
        <v>0</v>
      </c>
      <c r="D99" s="149"/>
      <c r="E99" s="149"/>
      <c r="F99" s="149"/>
      <c r="G99" s="149"/>
      <c r="H99" s="149"/>
      <c r="I99" s="149"/>
    </row>
    <row r="100" spans="1:9" ht="12" x14ac:dyDescent="0.2">
      <c r="A100" s="151">
        <v>1194</v>
      </c>
      <c r="B100" s="149" t="s">
        <v>582</v>
      </c>
      <c r="C100" s="152">
        <v>0</v>
      </c>
      <c r="D100" s="149"/>
      <c r="E100" s="149"/>
      <c r="F100" s="149"/>
      <c r="G100" s="149"/>
      <c r="H100" s="149"/>
      <c r="I100" s="149"/>
    </row>
    <row r="101" spans="1:9" ht="12" x14ac:dyDescent="0.2">
      <c r="A101" s="148" t="s">
        <v>626</v>
      </c>
      <c r="B101" s="149"/>
      <c r="C101" s="152"/>
      <c r="D101" s="149"/>
      <c r="E101" s="149"/>
      <c r="F101" s="149"/>
      <c r="G101" s="149"/>
      <c r="H101" s="149"/>
      <c r="I101" s="149"/>
    </row>
    <row r="102" spans="1:9" ht="12" x14ac:dyDescent="0.2">
      <c r="A102" s="150" t="s">
        <v>144</v>
      </c>
      <c r="B102" s="150" t="s">
        <v>141</v>
      </c>
      <c r="C102" s="150" t="s">
        <v>142</v>
      </c>
      <c r="D102" s="150" t="s">
        <v>205</v>
      </c>
      <c r="E102" s="150"/>
      <c r="F102" s="150"/>
      <c r="G102" s="150"/>
      <c r="H102" s="150"/>
      <c r="I102" s="149"/>
    </row>
    <row r="103" spans="1:9" ht="12" x14ac:dyDescent="0.2">
      <c r="A103" s="151">
        <v>1290</v>
      </c>
      <c r="B103" s="149" t="s">
        <v>263</v>
      </c>
      <c r="C103" s="152">
        <f>SUM(C104:C106)</f>
        <v>0</v>
      </c>
      <c r="D103" s="149"/>
      <c r="E103" s="149"/>
      <c r="F103" s="149"/>
      <c r="G103" s="149"/>
      <c r="H103" s="149"/>
      <c r="I103" s="149"/>
    </row>
    <row r="104" spans="1:9" ht="12" x14ac:dyDescent="0.2">
      <c r="A104" s="151">
        <v>1291</v>
      </c>
      <c r="B104" s="149" t="s">
        <v>264</v>
      </c>
      <c r="C104" s="152">
        <v>0</v>
      </c>
      <c r="D104" s="149"/>
      <c r="E104" s="149"/>
      <c r="F104" s="149"/>
      <c r="G104" s="149"/>
      <c r="H104" s="149"/>
      <c r="I104" s="149"/>
    </row>
    <row r="105" spans="1:9" ht="12" x14ac:dyDescent="0.2">
      <c r="A105" s="151">
        <v>1292</v>
      </c>
      <c r="B105" s="149" t="s">
        <v>265</v>
      </c>
      <c r="C105" s="152">
        <v>0</v>
      </c>
      <c r="D105" s="149"/>
      <c r="E105" s="149"/>
      <c r="F105" s="149"/>
      <c r="G105" s="149"/>
      <c r="H105" s="149"/>
      <c r="I105" s="149"/>
    </row>
    <row r="106" spans="1:9" ht="12" x14ac:dyDescent="0.2">
      <c r="A106" s="151">
        <v>1293</v>
      </c>
      <c r="B106" s="149" t="s">
        <v>266</v>
      </c>
      <c r="C106" s="152">
        <v>0</v>
      </c>
      <c r="D106" s="149"/>
      <c r="E106" s="149"/>
      <c r="F106" s="149"/>
      <c r="G106" s="149"/>
      <c r="H106" s="149"/>
      <c r="I106" s="149"/>
    </row>
    <row r="107" spans="1:9" ht="12" x14ac:dyDescent="0.2">
      <c r="A107" s="149"/>
      <c r="B107" s="149"/>
      <c r="C107" s="149"/>
      <c r="D107" s="149"/>
      <c r="E107" s="149"/>
      <c r="F107" s="149"/>
      <c r="G107" s="149"/>
      <c r="H107" s="149"/>
      <c r="I107" s="149"/>
    </row>
    <row r="108" spans="1:9" ht="12" x14ac:dyDescent="0.2">
      <c r="A108" s="148" t="s">
        <v>169</v>
      </c>
      <c r="B108" s="148"/>
      <c r="C108" s="148"/>
      <c r="D108" s="148"/>
      <c r="E108" s="148"/>
      <c r="F108" s="148"/>
      <c r="G108" s="148"/>
      <c r="H108" s="148"/>
      <c r="I108" s="149"/>
    </row>
    <row r="109" spans="1:9" ht="12" x14ac:dyDescent="0.2">
      <c r="A109" s="150" t="s">
        <v>144</v>
      </c>
      <c r="B109" s="150" t="s">
        <v>141</v>
      </c>
      <c r="C109" s="150" t="s">
        <v>142</v>
      </c>
      <c r="D109" s="150" t="s">
        <v>201</v>
      </c>
      <c r="E109" s="150" t="s">
        <v>202</v>
      </c>
      <c r="F109" s="150" t="s">
        <v>203</v>
      </c>
      <c r="G109" s="150" t="s">
        <v>267</v>
      </c>
      <c r="H109" s="150" t="s">
        <v>268</v>
      </c>
      <c r="I109" s="149"/>
    </row>
    <row r="110" spans="1:9" ht="12" x14ac:dyDescent="0.2">
      <c r="A110" s="151">
        <v>2110</v>
      </c>
      <c r="B110" s="149" t="s">
        <v>269</v>
      </c>
      <c r="C110" s="152">
        <f>SUM(C111:C119)</f>
        <v>2529835.79</v>
      </c>
      <c r="D110" s="152">
        <f>SUM(D111:D119)</f>
        <v>2529835.79</v>
      </c>
      <c r="E110" s="152">
        <f>SUM(E111:E119)</f>
        <v>0</v>
      </c>
      <c r="F110" s="152">
        <f>SUM(F111:F119)</f>
        <v>0</v>
      </c>
      <c r="G110" s="152">
        <f>SUM(G111:G119)</f>
        <v>0</v>
      </c>
      <c r="H110" s="149"/>
      <c r="I110" s="149"/>
    </row>
    <row r="111" spans="1:9" ht="12" x14ac:dyDescent="0.2">
      <c r="A111" s="151">
        <v>2111</v>
      </c>
      <c r="B111" s="149" t="s">
        <v>270</v>
      </c>
      <c r="C111" s="152">
        <v>-50313.51</v>
      </c>
      <c r="D111" s="152">
        <f>C111</f>
        <v>-50313.51</v>
      </c>
      <c r="E111" s="152">
        <v>0</v>
      </c>
      <c r="F111" s="152">
        <v>0</v>
      </c>
      <c r="G111" s="152">
        <v>0</v>
      </c>
      <c r="H111" s="149"/>
      <c r="I111" s="149"/>
    </row>
    <row r="112" spans="1:9" ht="12" x14ac:dyDescent="0.2">
      <c r="A112" s="151">
        <v>2112</v>
      </c>
      <c r="B112" s="149" t="s">
        <v>271</v>
      </c>
      <c r="C112" s="152">
        <v>201517.55</v>
      </c>
      <c r="D112" s="152">
        <f t="shared" ref="D112:D119" si="1">C112</f>
        <v>201517.55</v>
      </c>
      <c r="E112" s="152">
        <v>0</v>
      </c>
      <c r="F112" s="152">
        <v>0</v>
      </c>
      <c r="G112" s="152">
        <v>0</v>
      </c>
      <c r="H112" s="149"/>
      <c r="I112" s="149"/>
    </row>
    <row r="113" spans="1:9" ht="12" x14ac:dyDescent="0.2">
      <c r="A113" s="151">
        <v>2113</v>
      </c>
      <c r="B113" s="149" t="s">
        <v>272</v>
      </c>
      <c r="C113" s="152">
        <v>0</v>
      </c>
      <c r="D113" s="152">
        <f t="shared" si="1"/>
        <v>0</v>
      </c>
      <c r="E113" s="152">
        <v>0</v>
      </c>
      <c r="F113" s="152">
        <v>0</v>
      </c>
      <c r="G113" s="152">
        <v>0</v>
      </c>
      <c r="H113" s="149"/>
      <c r="I113" s="149"/>
    </row>
    <row r="114" spans="1:9" ht="12" x14ac:dyDescent="0.2">
      <c r="A114" s="151">
        <v>2114</v>
      </c>
      <c r="B114" s="149" t="s">
        <v>273</v>
      </c>
      <c r="C114" s="152">
        <v>0</v>
      </c>
      <c r="D114" s="152">
        <f t="shared" si="1"/>
        <v>0</v>
      </c>
      <c r="E114" s="152">
        <v>0</v>
      </c>
      <c r="F114" s="152">
        <v>0</v>
      </c>
      <c r="G114" s="152">
        <v>0</v>
      </c>
      <c r="H114" s="149"/>
      <c r="I114" s="149"/>
    </row>
    <row r="115" spans="1:9" ht="12" x14ac:dyDescent="0.2">
      <c r="A115" s="151">
        <v>2115</v>
      </c>
      <c r="B115" s="149" t="s">
        <v>274</v>
      </c>
      <c r="C115" s="152">
        <v>0</v>
      </c>
      <c r="D115" s="152">
        <f t="shared" si="1"/>
        <v>0</v>
      </c>
      <c r="E115" s="152">
        <v>0</v>
      </c>
      <c r="F115" s="152">
        <v>0</v>
      </c>
      <c r="G115" s="152">
        <v>0</v>
      </c>
      <c r="H115" s="149"/>
      <c r="I115" s="149"/>
    </row>
    <row r="116" spans="1:9" ht="12" x14ac:dyDescent="0.2">
      <c r="A116" s="151">
        <v>2116</v>
      </c>
      <c r="B116" s="149" t="s">
        <v>275</v>
      </c>
      <c r="C116" s="152">
        <v>0</v>
      </c>
      <c r="D116" s="152">
        <f t="shared" si="1"/>
        <v>0</v>
      </c>
      <c r="E116" s="152">
        <v>0</v>
      </c>
      <c r="F116" s="152">
        <v>0</v>
      </c>
      <c r="G116" s="152">
        <v>0</v>
      </c>
      <c r="H116" s="149"/>
      <c r="I116" s="149"/>
    </row>
    <row r="117" spans="1:9" ht="12" x14ac:dyDescent="0.2">
      <c r="A117" s="151">
        <v>2117</v>
      </c>
      <c r="B117" s="149" t="s">
        <v>276</v>
      </c>
      <c r="C117" s="152">
        <v>1038418.74</v>
      </c>
      <c r="D117" s="152">
        <f t="shared" si="1"/>
        <v>1038418.74</v>
      </c>
      <c r="E117" s="152">
        <v>0</v>
      </c>
      <c r="F117" s="152">
        <v>0</v>
      </c>
      <c r="G117" s="152">
        <v>0</v>
      </c>
      <c r="H117" s="149"/>
      <c r="I117" s="149"/>
    </row>
    <row r="118" spans="1:9" ht="12" x14ac:dyDescent="0.2">
      <c r="A118" s="151">
        <v>2118</v>
      </c>
      <c r="B118" s="149" t="s">
        <v>277</v>
      </c>
      <c r="C118" s="152">
        <v>0</v>
      </c>
      <c r="D118" s="152">
        <f t="shared" si="1"/>
        <v>0</v>
      </c>
      <c r="E118" s="152">
        <v>0</v>
      </c>
      <c r="F118" s="152">
        <v>0</v>
      </c>
      <c r="G118" s="152">
        <v>0</v>
      </c>
      <c r="H118" s="149"/>
      <c r="I118" s="149"/>
    </row>
    <row r="119" spans="1:9" ht="12" x14ac:dyDescent="0.2">
      <c r="A119" s="151">
        <v>2119</v>
      </c>
      <c r="B119" s="149" t="s">
        <v>278</v>
      </c>
      <c r="C119" s="152">
        <v>1340213.01</v>
      </c>
      <c r="D119" s="152">
        <f t="shared" si="1"/>
        <v>1340213.01</v>
      </c>
      <c r="E119" s="152">
        <v>0</v>
      </c>
      <c r="F119" s="152">
        <v>0</v>
      </c>
      <c r="G119" s="152">
        <v>0</v>
      </c>
      <c r="H119" s="149"/>
      <c r="I119" s="149"/>
    </row>
    <row r="120" spans="1:9" ht="12" x14ac:dyDescent="0.2">
      <c r="A120" s="151">
        <v>2120</v>
      </c>
      <c r="B120" s="149" t="s">
        <v>279</v>
      </c>
      <c r="C120" s="152">
        <f>SUM(C121:C123)</f>
        <v>0</v>
      </c>
      <c r="D120" s="152">
        <f t="shared" ref="D120:G120" si="2">SUM(D121:D123)</f>
        <v>0</v>
      </c>
      <c r="E120" s="152">
        <f t="shared" si="2"/>
        <v>0</v>
      </c>
      <c r="F120" s="152">
        <f t="shared" si="2"/>
        <v>0</v>
      </c>
      <c r="G120" s="152">
        <f t="shared" si="2"/>
        <v>0</v>
      </c>
      <c r="H120" s="149"/>
      <c r="I120" s="149"/>
    </row>
    <row r="121" spans="1:9" ht="12" x14ac:dyDescent="0.2">
      <c r="A121" s="151">
        <v>2121</v>
      </c>
      <c r="B121" s="149" t="s">
        <v>280</v>
      </c>
      <c r="C121" s="152">
        <v>0</v>
      </c>
      <c r="D121" s="152">
        <f>C121</f>
        <v>0</v>
      </c>
      <c r="E121" s="152">
        <v>0</v>
      </c>
      <c r="F121" s="152">
        <v>0</v>
      </c>
      <c r="G121" s="152">
        <v>0</v>
      </c>
      <c r="H121" s="149"/>
      <c r="I121" s="149"/>
    </row>
    <row r="122" spans="1:9" ht="12" x14ac:dyDescent="0.2">
      <c r="A122" s="151">
        <v>2122</v>
      </c>
      <c r="B122" s="149" t="s">
        <v>281</v>
      </c>
      <c r="C122" s="152">
        <v>0</v>
      </c>
      <c r="D122" s="152">
        <f t="shared" ref="D122:D123" si="3">C122</f>
        <v>0</v>
      </c>
      <c r="E122" s="152">
        <v>0</v>
      </c>
      <c r="F122" s="152">
        <v>0</v>
      </c>
      <c r="G122" s="152">
        <v>0</v>
      </c>
      <c r="H122" s="149"/>
      <c r="I122" s="149"/>
    </row>
    <row r="123" spans="1:9" ht="12" x14ac:dyDescent="0.2">
      <c r="A123" s="151">
        <v>2129</v>
      </c>
      <c r="B123" s="149" t="s">
        <v>282</v>
      </c>
      <c r="C123" s="152">
        <v>0</v>
      </c>
      <c r="D123" s="152">
        <f t="shared" si="3"/>
        <v>0</v>
      </c>
      <c r="E123" s="152">
        <v>0</v>
      </c>
      <c r="F123" s="152">
        <v>0</v>
      </c>
      <c r="G123" s="152">
        <v>0</v>
      </c>
      <c r="H123" s="149"/>
      <c r="I123" s="149"/>
    </row>
    <row r="124" spans="1:9" ht="12" x14ac:dyDescent="0.2">
      <c r="A124" s="149"/>
      <c r="B124" s="149"/>
      <c r="C124" s="149"/>
      <c r="D124" s="149"/>
      <c r="E124" s="149"/>
      <c r="F124" s="149"/>
      <c r="G124" s="149"/>
      <c r="H124" s="149"/>
      <c r="I124" s="149"/>
    </row>
    <row r="125" spans="1:9" ht="12" x14ac:dyDescent="0.2">
      <c r="A125" s="148" t="s">
        <v>170</v>
      </c>
      <c r="B125" s="148"/>
      <c r="C125" s="148"/>
      <c r="D125" s="148"/>
      <c r="E125" s="148"/>
      <c r="F125" s="148"/>
      <c r="G125" s="148"/>
      <c r="H125" s="148"/>
      <c r="I125" s="149"/>
    </row>
    <row r="126" spans="1:9" ht="12" x14ac:dyDescent="0.2">
      <c r="A126" s="150" t="s">
        <v>144</v>
      </c>
      <c r="B126" s="150" t="s">
        <v>141</v>
      </c>
      <c r="C126" s="150" t="s">
        <v>142</v>
      </c>
      <c r="D126" s="150" t="s">
        <v>145</v>
      </c>
      <c r="E126" s="150" t="s">
        <v>205</v>
      </c>
      <c r="F126" s="150"/>
      <c r="G126" s="150"/>
      <c r="H126" s="150"/>
      <c r="I126" s="149"/>
    </row>
    <row r="127" spans="1:9" ht="12" x14ac:dyDescent="0.2">
      <c r="A127" s="151">
        <v>2160</v>
      </c>
      <c r="B127" s="149" t="s">
        <v>283</v>
      </c>
      <c r="C127" s="152">
        <f>SUM(C128:C133)</f>
        <v>0</v>
      </c>
      <c r="D127" s="149"/>
      <c r="E127" s="149"/>
      <c r="F127" s="149"/>
      <c r="G127" s="149"/>
      <c r="H127" s="149"/>
      <c r="I127" s="149"/>
    </row>
    <row r="128" spans="1:9" ht="12" x14ac:dyDescent="0.2">
      <c r="A128" s="151">
        <v>2161</v>
      </c>
      <c r="B128" s="149" t="s">
        <v>284</v>
      </c>
      <c r="C128" s="152">
        <v>0</v>
      </c>
      <c r="D128" s="149"/>
      <c r="E128" s="149"/>
      <c r="F128" s="149"/>
      <c r="G128" s="149"/>
      <c r="H128" s="149"/>
      <c r="I128" s="149"/>
    </row>
    <row r="129" spans="1:9" ht="12" x14ac:dyDescent="0.2">
      <c r="A129" s="151">
        <v>2162</v>
      </c>
      <c r="B129" s="149" t="s">
        <v>285</v>
      </c>
      <c r="C129" s="152">
        <v>0</v>
      </c>
      <c r="D129" s="149"/>
      <c r="E129" s="149"/>
      <c r="F129" s="149"/>
      <c r="G129" s="149"/>
      <c r="H129" s="149"/>
      <c r="I129" s="149"/>
    </row>
    <row r="130" spans="1:9" ht="12" x14ac:dyDescent="0.2">
      <c r="A130" s="151">
        <v>2163</v>
      </c>
      <c r="B130" s="149" t="s">
        <v>286</v>
      </c>
      <c r="C130" s="152">
        <v>0</v>
      </c>
      <c r="D130" s="149"/>
      <c r="E130" s="149"/>
      <c r="F130" s="149"/>
      <c r="G130" s="149"/>
      <c r="H130" s="149"/>
      <c r="I130" s="149"/>
    </row>
    <row r="131" spans="1:9" ht="12" x14ac:dyDescent="0.2">
      <c r="A131" s="151">
        <v>2164</v>
      </c>
      <c r="B131" s="149" t="s">
        <v>287</v>
      </c>
      <c r="C131" s="152">
        <v>0</v>
      </c>
      <c r="D131" s="149"/>
      <c r="E131" s="149"/>
      <c r="F131" s="149"/>
      <c r="G131" s="149"/>
      <c r="H131" s="149"/>
      <c r="I131" s="149"/>
    </row>
    <row r="132" spans="1:9" ht="12" x14ac:dyDescent="0.2">
      <c r="A132" s="151">
        <v>2165</v>
      </c>
      <c r="B132" s="149" t="s">
        <v>288</v>
      </c>
      <c r="C132" s="152">
        <v>0</v>
      </c>
      <c r="D132" s="149"/>
      <c r="E132" s="149"/>
      <c r="F132" s="149"/>
      <c r="G132" s="149"/>
      <c r="H132" s="149"/>
      <c r="I132" s="149"/>
    </row>
    <row r="133" spans="1:9" ht="12" x14ac:dyDescent="0.2">
      <c r="A133" s="151">
        <v>2166</v>
      </c>
      <c r="B133" s="149" t="s">
        <v>289</v>
      </c>
      <c r="C133" s="152">
        <v>0</v>
      </c>
      <c r="D133" s="149"/>
      <c r="E133" s="149"/>
      <c r="F133" s="149"/>
      <c r="G133" s="149"/>
      <c r="H133" s="149"/>
      <c r="I133" s="149"/>
    </row>
    <row r="134" spans="1:9" ht="12" x14ac:dyDescent="0.2">
      <c r="A134" s="151">
        <v>2250</v>
      </c>
      <c r="B134" s="149" t="s">
        <v>290</v>
      </c>
      <c r="C134" s="152">
        <f>SUM(C135:C140)</f>
        <v>0</v>
      </c>
      <c r="D134" s="149"/>
      <c r="E134" s="149"/>
      <c r="F134" s="149"/>
      <c r="G134" s="149"/>
      <c r="H134" s="149"/>
      <c r="I134" s="149"/>
    </row>
    <row r="135" spans="1:9" ht="12" x14ac:dyDescent="0.2">
      <c r="A135" s="151">
        <v>2251</v>
      </c>
      <c r="B135" s="149" t="s">
        <v>291</v>
      </c>
      <c r="C135" s="152">
        <v>0</v>
      </c>
      <c r="D135" s="149"/>
      <c r="E135" s="149"/>
      <c r="F135" s="149"/>
      <c r="G135" s="149"/>
      <c r="H135" s="149"/>
      <c r="I135" s="149"/>
    </row>
    <row r="136" spans="1:9" ht="12" x14ac:dyDescent="0.2">
      <c r="A136" s="151">
        <v>2252</v>
      </c>
      <c r="B136" s="149" t="s">
        <v>292</v>
      </c>
      <c r="C136" s="152">
        <v>0</v>
      </c>
      <c r="D136" s="149"/>
      <c r="E136" s="149"/>
      <c r="F136" s="149"/>
      <c r="G136" s="149"/>
      <c r="H136" s="149"/>
      <c r="I136" s="149"/>
    </row>
    <row r="137" spans="1:9" ht="12" x14ac:dyDescent="0.2">
      <c r="A137" s="151">
        <v>2253</v>
      </c>
      <c r="B137" s="149" t="s">
        <v>293</v>
      </c>
      <c r="C137" s="152">
        <v>0</v>
      </c>
      <c r="D137" s="149"/>
      <c r="E137" s="149"/>
      <c r="F137" s="149"/>
      <c r="G137" s="149"/>
      <c r="H137" s="149"/>
      <c r="I137" s="149"/>
    </row>
    <row r="138" spans="1:9" ht="12" x14ac:dyDescent="0.2">
      <c r="A138" s="151">
        <v>2254</v>
      </c>
      <c r="B138" s="149" t="s">
        <v>294</v>
      </c>
      <c r="C138" s="152">
        <v>0</v>
      </c>
      <c r="D138" s="149"/>
      <c r="E138" s="149"/>
      <c r="F138" s="149"/>
      <c r="G138" s="149"/>
      <c r="H138" s="149"/>
      <c r="I138" s="149"/>
    </row>
    <row r="139" spans="1:9" ht="12" x14ac:dyDescent="0.2">
      <c r="A139" s="151">
        <v>2255</v>
      </c>
      <c r="B139" s="149" t="s">
        <v>295</v>
      </c>
      <c r="C139" s="152">
        <v>0</v>
      </c>
      <c r="D139" s="149"/>
      <c r="E139" s="149"/>
      <c r="F139" s="149"/>
      <c r="G139" s="149"/>
      <c r="H139" s="149"/>
      <c r="I139" s="149"/>
    </row>
    <row r="140" spans="1:9" ht="12" x14ac:dyDescent="0.2">
      <c r="A140" s="151">
        <v>2256</v>
      </c>
      <c r="B140" s="149" t="s">
        <v>296</v>
      </c>
      <c r="C140" s="152">
        <v>0</v>
      </c>
      <c r="D140" s="149"/>
      <c r="E140" s="149"/>
      <c r="F140" s="149"/>
      <c r="G140" s="149"/>
      <c r="H140" s="149"/>
      <c r="I140" s="149"/>
    </row>
    <row r="141" spans="1:9" ht="12" x14ac:dyDescent="0.2">
      <c r="A141" s="149"/>
      <c r="B141" s="149"/>
      <c r="C141" s="149"/>
      <c r="D141" s="149"/>
      <c r="E141" s="149"/>
      <c r="F141" s="149"/>
      <c r="G141" s="149"/>
      <c r="H141" s="149"/>
      <c r="I141" s="149"/>
    </row>
    <row r="142" spans="1:9" ht="12" x14ac:dyDescent="0.2">
      <c r="A142" s="148" t="s">
        <v>171</v>
      </c>
      <c r="B142" s="148"/>
      <c r="C142" s="148"/>
      <c r="D142" s="148"/>
      <c r="E142" s="148"/>
      <c r="F142" s="148"/>
      <c r="G142" s="148"/>
      <c r="H142" s="148"/>
      <c r="I142" s="149"/>
    </row>
    <row r="143" spans="1:9" ht="12" x14ac:dyDescent="0.2">
      <c r="A143" s="153" t="s">
        <v>144</v>
      </c>
      <c r="B143" s="153" t="s">
        <v>141</v>
      </c>
      <c r="C143" s="153" t="s">
        <v>142</v>
      </c>
      <c r="D143" s="153" t="s">
        <v>145</v>
      </c>
      <c r="E143" s="153" t="s">
        <v>205</v>
      </c>
      <c r="F143" s="153"/>
      <c r="G143" s="153"/>
      <c r="H143" s="153"/>
      <c r="I143" s="149"/>
    </row>
    <row r="144" spans="1:9" ht="12" x14ac:dyDescent="0.2">
      <c r="A144" s="151">
        <v>2159</v>
      </c>
      <c r="B144" s="149" t="s">
        <v>297</v>
      </c>
      <c r="C144" s="152">
        <v>0</v>
      </c>
      <c r="D144" s="149"/>
      <c r="E144" s="149"/>
      <c r="F144" s="149"/>
      <c r="G144" s="149"/>
      <c r="H144" s="149"/>
      <c r="I144" s="149"/>
    </row>
    <row r="145" spans="1:9" ht="12" x14ac:dyDescent="0.2">
      <c r="A145" s="151">
        <v>2199</v>
      </c>
      <c r="B145" s="149" t="s">
        <v>298</v>
      </c>
      <c r="C145" s="152">
        <v>0</v>
      </c>
      <c r="D145" s="149"/>
      <c r="E145" s="149"/>
      <c r="F145" s="149"/>
      <c r="G145" s="149"/>
      <c r="H145" s="149"/>
      <c r="I145" s="149"/>
    </row>
    <row r="146" spans="1:9" ht="12" x14ac:dyDescent="0.2">
      <c r="A146" s="151">
        <v>2240</v>
      </c>
      <c r="B146" s="149" t="s">
        <v>299</v>
      </c>
      <c r="C146" s="152">
        <f>SUM(C147:C149)</f>
        <v>0</v>
      </c>
      <c r="D146" s="149"/>
      <c r="E146" s="149"/>
      <c r="F146" s="149"/>
      <c r="G146" s="149"/>
      <c r="H146" s="149"/>
      <c r="I146" s="149"/>
    </row>
    <row r="147" spans="1:9" ht="12" x14ac:dyDescent="0.2">
      <c r="A147" s="151">
        <v>2241</v>
      </c>
      <c r="B147" s="149" t="s">
        <v>300</v>
      </c>
      <c r="C147" s="152">
        <v>0</v>
      </c>
      <c r="D147" s="149"/>
      <c r="E147" s="149"/>
      <c r="F147" s="149"/>
      <c r="G147" s="149"/>
      <c r="H147" s="149"/>
      <c r="I147" s="149"/>
    </row>
    <row r="148" spans="1:9" ht="12" x14ac:dyDescent="0.2">
      <c r="A148" s="151">
        <v>2242</v>
      </c>
      <c r="B148" s="149" t="s">
        <v>301</v>
      </c>
      <c r="C148" s="152">
        <v>0</v>
      </c>
      <c r="D148" s="149"/>
      <c r="E148" s="149"/>
      <c r="F148" s="149"/>
      <c r="G148" s="149"/>
      <c r="H148" s="149"/>
      <c r="I148" s="149"/>
    </row>
    <row r="149" spans="1:9" ht="12" x14ac:dyDescent="0.2">
      <c r="A149" s="151">
        <v>2249</v>
      </c>
      <c r="B149" s="149" t="s">
        <v>302</v>
      </c>
      <c r="C149" s="152">
        <v>0</v>
      </c>
      <c r="D149" s="149"/>
      <c r="E149" s="149"/>
      <c r="F149" s="149"/>
      <c r="G149" s="149"/>
      <c r="H149" s="149"/>
      <c r="I149" s="149"/>
    </row>
    <row r="150" spans="1:9" ht="12" x14ac:dyDescent="0.2">
      <c r="A150" s="149"/>
      <c r="B150" s="149"/>
      <c r="C150" s="149"/>
      <c r="D150" s="149"/>
      <c r="E150" s="149"/>
      <c r="F150" s="149"/>
      <c r="G150" s="149"/>
      <c r="H150" s="149"/>
      <c r="I150" s="149"/>
    </row>
    <row r="151" spans="1:9" ht="12" x14ac:dyDescent="0.2">
      <c r="A151" s="149"/>
      <c r="B151" s="149" t="s">
        <v>625</v>
      </c>
      <c r="C151" s="149"/>
      <c r="D151" s="149"/>
      <c r="E151" s="149"/>
      <c r="F151" s="149"/>
      <c r="G151" s="149"/>
      <c r="H151" s="149"/>
      <c r="I151" s="149"/>
    </row>
    <row r="152" spans="1:9" ht="12" x14ac:dyDescent="0.2">
      <c r="A152" s="149"/>
      <c r="B152" s="149"/>
      <c r="C152" s="149"/>
      <c r="D152" s="149"/>
      <c r="E152" s="149"/>
      <c r="F152" s="149"/>
      <c r="G152" s="149"/>
      <c r="H152" s="149"/>
      <c r="I152" s="149"/>
    </row>
    <row r="153" spans="1:9" ht="12" x14ac:dyDescent="0.2">
      <c r="A153" s="149"/>
      <c r="B153" s="149"/>
      <c r="C153" s="149"/>
      <c r="D153" s="149"/>
      <c r="E153" s="149"/>
      <c r="F153" s="149"/>
      <c r="G153" s="149"/>
      <c r="H153" s="149"/>
      <c r="I153" s="149"/>
    </row>
    <row r="154" spans="1:9" ht="12" x14ac:dyDescent="0.2">
      <c r="A154" s="149"/>
      <c r="B154" s="149"/>
      <c r="C154" s="149"/>
      <c r="D154" s="149"/>
      <c r="E154" s="149"/>
      <c r="F154" s="149"/>
      <c r="G154" s="149"/>
      <c r="H154" s="149"/>
      <c r="I154" s="149"/>
    </row>
    <row r="155" spans="1:9" ht="12" x14ac:dyDescent="0.2">
      <c r="A155" s="149"/>
      <c r="B155" s="149"/>
      <c r="C155" s="149"/>
      <c r="D155" s="149"/>
      <c r="E155" s="149"/>
      <c r="F155" s="149"/>
      <c r="G155" s="149"/>
      <c r="H155" s="149"/>
      <c r="I155" s="149"/>
    </row>
    <row r="156" spans="1:9" ht="12" x14ac:dyDescent="0.2">
      <c r="A156" s="149"/>
      <c r="B156" s="149"/>
      <c r="C156" s="149"/>
      <c r="D156" s="149"/>
      <c r="E156" s="149"/>
      <c r="F156" s="149"/>
      <c r="G156" s="149"/>
      <c r="H156" s="149"/>
      <c r="I156" s="14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74" sqref="A7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7" t="s">
        <v>188</v>
      </c>
      <c r="B2" s="78" t="s">
        <v>50</v>
      </c>
    </row>
    <row r="3" spans="1:2" x14ac:dyDescent="0.2">
      <c r="A3" s="79"/>
      <c r="B3" s="80"/>
    </row>
    <row r="4" spans="1:2" ht="15" customHeight="1" x14ac:dyDescent="0.2">
      <c r="A4" s="81" t="s">
        <v>1</v>
      </c>
      <c r="B4" s="82" t="s">
        <v>78</v>
      </c>
    </row>
    <row r="5" spans="1:2" ht="15" customHeight="1" x14ac:dyDescent="0.2">
      <c r="A5" s="83"/>
      <c r="B5" s="82" t="s">
        <v>51</v>
      </c>
    </row>
    <row r="6" spans="1:2" ht="15" customHeight="1" x14ac:dyDescent="0.2">
      <c r="A6" s="83"/>
      <c r="B6" s="84" t="s">
        <v>147</v>
      </c>
    </row>
    <row r="7" spans="1:2" ht="15" customHeight="1" x14ac:dyDescent="0.2">
      <c r="A7" s="83"/>
      <c r="B7" s="82" t="s">
        <v>52</v>
      </c>
    </row>
    <row r="8" spans="1:2" x14ac:dyDescent="0.2">
      <c r="A8" s="83"/>
    </row>
    <row r="9" spans="1:2" ht="15" customHeight="1" x14ac:dyDescent="0.2">
      <c r="A9" s="81" t="s">
        <v>3</v>
      </c>
      <c r="B9" s="82" t="s">
        <v>587</v>
      </c>
    </row>
    <row r="10" spans="1:2" ht="15" customHeight="1" x14ac:dyDescent="0.2">
      <c r="A10" s="83"/>
      <c r="B10" s="82" t="s">
        <v>588</v>
      </c>
    </row>
    <row r="11" spans="1:2" ht="15" customHeight="1" x14ac:dyDescent="0.2">
      <c r="A11" s="83"/>
      <c r="B11" s="82" t="s">
        <v>125</v>
      </c>
    </row>
    <row r="12" spans="1:2" ht="15" customHeight="1" x14ac:dyDescent="0.2">
      <c r="A12" s="83"/>
      <c r="B12" s="82" t="s">
        <v>124</v>
      </c>
    </row>
    <row r="13" spans="1:2" ht="15" customHeight="1" x14ac:dyDescent="0.2">
      <c r="A13" s="83"/>
      <c r="B13" s="82" t="s">
        <v>126</v>
      </c>
    </row>
    <row r="14" spans="1:2" x14ac:dyDescent="0.2">
      <c r="A14" s="83"/>
    </row>
    <row r="15" spans="1:2" ht="15" customHeight="1" x14ac:dyDescent="0.2">
      <c r="A15" s="81" t="s">
        <v>5</v>
      </c>
      <c r="B15" s="85" t="s">
        <v>53</v>
      </c>
    </row>
    <row r="16" spans="1:2" ht="15" customHeight="1" x14ac:dyDescent="0.2">
      <c r="A16" s="83"/>
      <c r="B16" s="85" t="s">
        <v>54</v>
      </c>
    </row>
    <row r="17" spans="1:2" ht="15" customHeight="1" x14ac:dyDescent="0.2">
      <c r="A17" s="83"/>
      <c r="B17" s="85" t="s">
        <v>55</v>
      </c>
    </row>
    <row r="18" spans="1:2" ht="15" customHeight="1" x14ac:dyDescent="0.2">
      <c r="A18" s="83"/>
      <c r="B18" s="82" t="s">
        <v>56</v>
      </c>
    </row>
    <row r="19" spans="1:2" ht="15" customHeight="1" x14ac:dyDescent="0.2">
      <c r="A19" s="83"/>
      <c r="B19" s="86" t="s">
        <v>135</v>
      </c>
    </row>
    <row r="20" spans="1:2" x14ac:dyDescent="0.2">
      <c r="A20" s="83"/>
    </row>
    <row r="21" spans="1:2" ht="15" customHeight="1" x14ac:dyDescent="0.2">
      <c r="A21" s="81" t="s">
        <v>131</v>
      </c>
      <c r="B21" s="1" t="s">
        <v>186</v>
      </c>
    </row>
    <row r="22" spans="1:2" ht="15" customHeight="1" x14ac:dyDescent="0.2">
      <c r="A22" s="83"/>
      <c r="B22" s="87" t="s">
        <v>187</v>
      </c>
    </row>
    <row r="23" spans="1:2" x14ac:dyDescent="0.2">
      <c r="A23" s="83"/>
    </row>
    <row r="24" spans="1:2" ht="15" customHeight="1" x14ac:dyDescent="0.2">
      <c r="A24" s="81" t="s">
        <v>7</v>
      </c>
      <c r="B24" s="86" t="s">
        <v>57</v>
      </c>
    </row>
    <row r="25" spans="1:2" ht="15" customHeight="1" x14ac:dyDescent="0.2">
      <c r="A25" s="83"/>
      <c r="B25" s="86" t="s">
        <v>127</v>
      </c>
    </row>
    <row r="26" spans="1:2" ht="15" customHeight="1" x14ac:dyDescent="0.2">
      <c r="A26" s="83"/>
      <c r="B26" s="86" t="s">
        <v>128</v>
      </c>
    </row>
    <row r="27" spans="1:2" x14ac:dyDescent="0.2">
      <c r="A27" s="83"/>
    </row>
    <row r="28" spans="1:2" ht="15" customHeight="1" x14ac:dyDescent="0.2">
      <c r="A28" s="81" t="s">
        <v>8</v>
      </c>
      <c r="B28" s="86" t="s">
        <v>58</v>
      </c>
    </row>
    <row r="29" spans="1:2" ht="15" customHeight="1" x14ac:dyDescent="0.2">
      <c r="A29" s="83"/>
      <c r="B29" s="86" t="s">
        <v>134</v>
      </c>
    </row>
    <row r="30" spans="1:2" ht="15" customHeight="1" x14ac:dyDescent="0.2">
      <c r="A30" s="83"/>
      <c r="B30" s="86" t="s">
        <v>59</v>
      </c>
    </row>
    <row r="31" spans="1:2" ht="15" customHeight="1" x14ac:dyDescent="0.2">
      <c r="A31" s="83"/>
      <c r="B31" s="88" t="s">
        <v>60</v>
      </c>
    </row>
    <row r="32" spans="1:2" x14ac:dyDescent="0.2">
      <c r="A32" s="83"/>
    </row>
    <row r="33" spans="1:2" ht="15" customHeight="1" x14ac:dyDescent="0.2">
      <c r="A33" s="81" t="s">
        <v>9</v>
      </c>
      <c r="B33" s="86" t="s">
        <v>61</v>
      </c>
    </row>
    <row r="34" spans="1:2" ht="15" customHeight="1" x14ac:dyDescent="0.2">
      <c r="A34" s="83"/>
      <c r="B34" s="86" t="s">
        <v>62</v>
      </c>
    </row>
    <row r="35" spans="1:2" x14ac:dyDescent="0.2">
      <c r="A35" s="83"/>
    </row>
    <row r="36" spans="1:2" ht="15" customHeight="1" x14ac:dyDescent="0.2">
      <c r="A36" s="81" t="s">
        <v>11</v>
      </c>
      <c r="B36" s="82" t="s">
        <v>129</v>
      </c>
    </row>
    <row r="37" spans="1:2" ht="15" customHeight="1" x14ac:dyDescent="0.2">
      <c r="A37" s="83"/>
      <c r="B37" s="82" t="s">
        <v>136</v>
      </c>
    </row>
    <row r="38" spans="1:2" ht="15" customHeight="1" x14ac:dyDescent="0.2">
      <c r="A38" s="83"/>
      <c r="B38" s="89" t="s">
        <v>189</v>
      </c>
    </row>
    <row r="39" spans="1:2" ht="15" customHeight="1" x14ac:dyDescent="0.2">
      <c r="A39" s="83"/>
      <c r="B39" s="82" t="s">
        <v>190</v>
      </c>
    </row>
    <row r="40" spans="1:2" ht="15" customHeight="1" x14ac:dyDescent="0.2">
      <c r="A40" s="83"/>
      <c r="B40" s="82" t="s">
        <v>132</v>
      </c>
    </row>
    <row r="41" spans="1:2" ht="15" customHeight="1" x14ac:dyDescent="0.2">
      <c r="A41" s="83"/>
      <c r="B41" s="82" t="s">
        <v>133</v>
      </c>
    </row>
    <row r="42" spans="1:2" x14ac:dyDescent="0.2">
      <c r="A42" s="83"/>
    </row>
    <row r="43" spans="1:2" ht="15" customHeight="1" x14ac:dyDescent="0.2">
      <c r="A43" s="81" t="s">
        <v>13</v>
      </c>
      <c r="B43" s="82" t="s">
        <v>137</v>
      </c>
    </row>
    <row r="44" spans="1:2" ht="15" customHeight="1" x14ac:dyDescent="0.2">
      <c r="A44" s="83"/>
      <c r="B44" s="82" t="s">
        <v>140</v>
      </c>
    </row>
    <row r="45" spans="1:2" ht="15" customHeight="1" x14ac:dyDescent="0.2">
      <c r="A45" s="83"/>
      <c r="B45" s="89" t="s">
        <v>191</v>
      </c>
    </row>
    <row r="46" spans="1:2" ht="15" customHeight="1" x14ac:dyDescent="0.2">
      <c r="A46" s="83"/>
      <c r="B46" s="82" t="s">
        <v>192</v>
      </c>
    </row>
    <row r="47" spans="1:2" ht="15" customHeight="1" x14ac:dyDescent="0.2">
      <c r="A47" s="83"/>
      <c r="B47" s="82" t="s">
        <v>139</v>
      </c>
    </row>
    <row r="48" spans="1:2" ht="15" customHeight="1" x14ac:dyDescent="0.2">
      <c r="A48" s="83"/>
      <c r="B48" s="82" t="s">
        <v>138</v>
      </c>
    </row>
    <row r="49" spans="1:2" x14ac:dyDescent="0.2">
      <c r="A49" s="83"/>
    </row>
    <row r="50" spans="1:2" ht="25.5" customHeight="1" x14ac:dyDescent="0.2">
      <c r="A50" s="81" t="s">
        <v>15</v>
      </c>
      <c r="B50" s="84" t="s">
        <v>168</v>
      </c>
    </row>
    <row r="51" spans="1:2" x14ac:dyDescent="0.2">
      <c r="A51" s="83"/>
    </row>
    <row r="52" spans="1:2" ht="15" customHeight="1" x14ac:dyDescent="0.2">
      <c r="A52" s="81" t="s">
        <v>17</v>
      </c>
      <c r="B52" s="82" t="s">
        <v>63</v>
      </c>
    </row>
    <row r="53" spans="1:2" x14ac:dyDescent="0.2">
      <c r="A53" s="83"/>
    </row>
    <row r="54" spans="1:2" ht="15" customHeight="1" x14ac:dyDescent="0.2">
      <c r="A54" s="81" t="s">
        <v>18</v>
      </c>
      <c r="B54" s="85" t="s">
        <v>64</v>
      </c>
    </row>
    <row r="55" spans="1:2" ht="15" customHeight="1" x14ac:dyDescent="0.2">
      <c r="A55" s="83"/>
      <c r="B55" s="85" t="s">
        <v>65</v>
      </c>
    </row>
    <row r="56" spans="1:2" ht="15" customHeight="1" x14ac:dyDescent="0.2">
      <c r="A56" s="83"/>
      <c r="B56" s="85" t="s">
        <v>66</v>
      </c>
    </row>
    <row r="57" spans="1:2" ht="15" customHeight="1" x14ac:dyDescent="0.2">
      <c r="A57" s="83"/>
      <c r="B57" s="85" t="s">
        <v>67</v>
      </c>
    </row>
    <row r="58" spans="1:2" ht="15" customHeight="1" x14ac:dyDescent="0.2">
      <c r="A58" s="83"/>
      <c r="B58" s="85" t="s">
        <v>68</v>
      </c>
    </row>
    <row r="59" spans="1:2" x14ac:dyDescent="0.2">
      <c r="A59" s="83"/>
    </row>
    <row r="60" spans="1:2" ht="15" customHeight="1" x14ac:dyDescent="0.2">
      <c r="A60" s="81" t="s">
        <v>20</v>
      </c>
      <c r="B60" s="86" t="s">
        <v>69</v>
      </c>
    </row>
    <row r="61" spans="1:2" x14ac:dyDescent="0.2">
      <c r="A61" s="83"/>
      <c r="B61" s="86"/>
    </row>
    <row r="62" spans="1:2" ht="15" customHeight="1" x14ac:dyDescent="0.2">
      <c r="A62" s="81" t="s">
        <v>21</v>
      </c>
      <c r="B62" s="82" t="s">
        <v>63</v>
      </c>
    </row>
  </sheetData>
  <pageMargins left="0.70866141732283472" right="0.70866141732283472" top="0.74803149606299213" bottom="0.74803149606299213" header="0.31496062992125984" footer="0.31496062992125984"/>
  <pageSetup scale="69" orientation="portrait" horizontalDpi="300" verticalDpi="300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203" zoomScaleNormal="100" workbookViewId="0">
      <selection activeCell="A226" sqref="A226:XFD22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2" customFormat="1" ht="18.95" customHeight="1" x14ac:dyDescent="0.25">
      <c r="A1" s="182" t="s">
        <v>662</v>
      </c>
      <c r="B1" s="182"/>
      <c r="C1" s="182"/>
      <c r="D1" s="14" t="s">
        <v>605</v>
      </c>
      <c r="E1" s="21">
        <v>2023</v>
      </c>
    </row>
    <row r="2" spans="1:5" s="16" customFormat="1" ht="18.95" customHeight="1" x14ac:dyDescent="0.25">
      <c r="A2" s="182" t="s">
        <v>610</v>
      </c>
      <c r="B2" s="182"/>
      <c r="C2" s="182"/>
      <c r="D2" s="14" t="s">
        <v>606</v>
      </c>
      <c r="E2" s="21" t="s">
        <v>608</v>
      </c>
    </row>
    <row r="3" spans="1:5" s="16" customFormat="1" ht="18.95" customHeight="1" x14ac:dyDescent="0.25">
      <c r="A3" s="182" t="s">
        <v>663</v>
      </c>
      <c r="B3" s="182"/>
      <c r="C3" s="182"/>
      <c r="D3" s="14" t="s">
        <v>607</v>
      </c>
      <c r="E3" s="21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76" t="s">
        <v>567</v>
      </c>
      <c r="B6" s="43"/>
      <c r="C6" s="43"/>
      <c r="D6" s="43"/>
      <c r="E6" s="43"/>
    </row>
    <row r="7" spans="1:5" x14ac:dyDescent="0.2">
      <c r="A7" s="44" t="s">
        <v>144</v>
      </c>
      <c r="B7" s="44" t="s">
        <v>141</v>
      </c>
      <c r="C7" s="44" t="s">
        <v>142</v>
      </c>
      <c r="D7" s="44" t="s">
        <v>303</v>
      </c>
      <c r="E7" s="44"/>
    </row>
    <row r="8" spans="1:5" x14ac:dyDescent="0.2">
      <c r="A8" s="46">
        <v>4100</v>
      </c>
      <c r="B8" s="47" t="s">
        <v>304</v>
      </c>
      <c r="C8" s="51">
        <f>SUM(C9+C19+C25+C28+C34+C37+C46)</f>
        <v>432848.5</v>
      </c>
      <c r="D8" s="72"/>
      <c r="E8" s="45"/>
    </row>
    <row r="9" spans="1:5" x14ac:dyDescent="0.2">
      <c r="A9" s="46">
        <v>4110</v>
      </c>
      <c r="B9" s="47" t="s">
        <v>305</v>
      </c>
      <c r="C9" s="51">
        <f>SUM(C10:C18)</f>
        <v>0</v>
      </c>
      <c r="D9" s="72"/>
      <c r="E9" s="45"/>
    </row>
    <row r="10" spans="1:5" x14ac:dyDescent="0.2">
      <c r="A10" s="46">
        <v>4111</v>
      </c>
      <c r="B10" s="47" t="s">
        <v>306</v>
      </c>
      <c r="C10" s="51">
        <v>0</v>
      </c>
      <c r="D10" s="72"/>
      <c r="E10" s="45"/>
    </row>
    <row r="11" spans="1:5" x14ac:dyDescent="0.2">
      <c r="A11" s="46">
        <v>4112</v>
      </c>
      <c r="B11" s="47" t="s">
        <v>307</v>
      </c>
      <c r="C11" s="51">
        <v>0</v>
      </c>
      <c r="D11" s="72"/>
      <c r="E11" s="45"/>
    </row>
    <row r="12" spans="1:5" x14ac:dyDescent="0.2">
      <c r="A12" s="46">
        <v>4113</v>
      </c>
      <c r="B12" s="47" t="s">
        <v>308</v>
      </c>
      <c r="C12" s="51">
        <v>0</v>
      </c>
      <c r="D12" s="72"/>
      <c r="E12" s="45"/>
    </row>
    <row r="13" spans="1:5" x14ac:dyDescent="0.2">
      <c r="A13" s="46">
        <v>4114</v>
      </c>
      <c r="B13" s="47" t="s">
        <v>309</v>
      </c>
      <c r="C13" s="51">
        <v>0</v>
      </c>
      <c r="D13" s="72"/>
      <c r="E13" s="45"/>
    </row>
    <row r="14" spans="1:5" x14ac:dyDescent="0.2">
      <c r="A14" s="46">
        <v>4115</v>
      </c>
      <c r="B14" s="47" t="s">
        <v>310</v>
      </c>
      <c r="C14" s="51">
        <v>0</v>
      </c>
      <c r="D14" s="72"/>
      <c r="E14" s="45"/>
    </row>
    <row r="15" spans="1:5" x14ac:dyDescent="0.2">
      <c r="A15" s="46">
        <v>4116</v>
      </c>
      <c r="B15" s="47" t="s">
        <v>311</v>
      </c>
      <c r="C15" s="51">
        <v>0</v>
      </c>
      <c r="D15" s="72"/>
      <c r="E15" s="45"/>
    </row>
    <row r="16" spans="1:5" x14ac:dyDescent="0.2">
      <c r="A16" s="46">
        <v>4117</v>
      </c>
      <c r="B16" s="47" t="s">
        <v>312</v>
      </c>
      <c r="C16" s="51">
        <v>0</v>
      </c>
      <c r="D16" s="72"/>
      <c r="E16" s="45"/>
    </row>
    <row r="17" spans="1:5" ht="22.5" x14ac:dyDescent="0.2">
      <c r="A17" s="46">
        <v>4118</v>
      </c>
      <c r="B17" s="48" t="s">
        <v>490</v>
      </c>
      <c r="C17" s="51">
        <v>0</v>
      </c>
      <c r="D17" s="72"/>
      <c r="E17" s="45"/>
    </row>
    <row r="18" spans="1:5" x14ac:dyDescent="0.2">
      <c r="A18" s="46">
        <v>4119</v>
      </c>
      <c r="B18" s="47" t="s">
        <v>313</v>
      </c>
      <c r="C18" s="51">
        <v>0</v>
      </c>
      <c r="D18" s="72"/>
      <c r="E18" s="45"/>
    </row>
    <row r="19" spans="1:5" x14ac:dyDescent="0.2">
      <c r="A19" s="46">
        <v>4120</v>
      </c>
      <c r="B19" s="47" t="s">
        <v>314</v>
      </c>
      <c r="C19" s="51">
        <f>SUM(C20:C24)</f>
        <v>0</v>
      </c>
      <c r="D19" s="72"/>
      <c r="E19" s="45"/>
    </row>
    <row r="20" spans="1:5" x14ac:dyDescent="0.2">
      <c r="A20" s="46">
        <v>4121</v>
      </c>
      <c r="B20" s="47" t="s">
        <v>315</v>
      </c>
      <c r="C20" s="51">
        <v>0</v>
      </c>
      <c r="D20" s="72"/>
      <c r="E20" s="45"/>
    </row>
    <row r="21" spans="1:5" x14ac:dyDescent="0.2">
      <c r="A21" s="46">
        <v>4122</v>
      </c>
      <c r="B21" s="47" t="s">
        <v>491</v>
      </c>
      <c r="C21" s="51">
        <v>0</v>
      </c>
      <c r="D21" s="72"/>
      <c r="E21" s="45"/>
    </row>
    <row r="22" spans="1:5" x14ac:dyDescent="0.2">
      <c r="A22" s="46">
        <v>4123</v>
      </c>
      <c r="B22" s="47" t="s">
        <v>316</v>
      </c>
      <c r="C22" s="51">
        <v>0</v>
      </c>
      <c r="D22" s="72"/>
      <c r="E22" s="45"/>
    </row>
    <row r="23" spans="1:5" x14ac:dyDescent="0.2">
      <c r="A23" s="46">
        <v>4124</v>
      </c>
      <c r="B23" s="47" t="s">
        <v>317</v>
      </c>
      <c r="C23" s="51">
        <v>0</v>
      </c>
      <c r="D23" s="72"/>
      <c r="E23" s="45"/>
    </row>
    <row r="24" spans="1:5" x14ac:dyDescent="0.2">
      <c r="A24" s="46">
        <v>4129</v>
      </c>
      <c r="B24" s="47" t="s">
        <v>318</v>
      </c>
      <c r="C24" s="51">
        <v>0</v>
      </c>
      <c r="D24" s="72"/>
      <c r="E24" s="45"/>
    </row>
    <row r="25" spans="1:5" x14ac:dyDescent="0.2">
      <c r="A25" s="46">
        <v>4130</v>
      </c>
      <c r="B25" s="47" t="s">
        <v>319</v>
      </c>
      <c r="C25" s="51">
        <f>SUM(C26:C27)</f>
        <v>0</v>
      </c>
      <c r="D25" s="72"/>
      <c r="E25" s="45"/>
    </row>
    <row r="26" spans="1:5" x14ac:dyDescent="0.2">
      <c r="A26" s="46">
        <v>4131</v>
      </c>
      <c r="B26" s="47" t="s">
        <v>320</v>
      </c>
      <c r="C26" s="51">
        <v>0</v>
      </c>
      <c r="D26" s="72"/>
      <c r="E26" s="45"/>
    </row>
    <row r="27" spans="1:5" ht="22.5" x14ac:dyDescent="0.2">
      <c r="A27" s="46">
        <v>4132</v>
      </c>
      <c r="B27" s="48" t="s">
        <v>492</v>
      </c>
      <c r="C27" s="51">
        <v>0</v>
      </c>
      <c r="D27" s="72"/>
      <c r="E27" s="45"/>
    </row>
    <row r="28" spans="1:5" x14ac:dyDescent="0.2">
      <c r="A28" s="46">
        <v>4140</v>
      </c>
      <c r="B28" s="47" t="s">
        <v>321</v>
      </c>
      <c r="C28" s="51">
        <f>SUM(C29:C33)</f>
        <v>0</v>
      </c>
      <c r="D28" s="72"/>
      <c r="E28" s="45"/>
    </row>
    <row r="29" spans="1:5" x14ac:dyDescent="0.2">
      <c r="A29" s="46">
        <v>4141</v>
      </c>
      <c r="B29" s="47" t="s">
        <v>322</v>
      </c>
      <c r="C29" s="51">
        <v>0</v>
      </c>
      <c r="D29" s="72"/>
      <c r="E29" s="45"/>
    </row>
    <row r="30" spans="1:5" x14ac:dyDescent="0.2">
      <c r="A30" s="46">
        <v>4143</v>
      </c>
      <c r="B30" s="47" t="s">
        <v>323</v>
      </c>
      <c r="C30" s="51">
        <v>0</v>
      </c>
      <c r="D30" s="72"/>
      <c r="E30" s="45"/>
    </row>
    <row r="31" spans="1:5" x14ac:dyDescent="0.2">
      <c r="A31" s="46">
        <v>4144</v>
      </c>
      <c r="B31" s="47" t="s">
        <v>324</v>
      </c>
      <c r="C31" s="51">
        <v>0</v>
      </c>
      <c r="D31" s="72"/>
      <c r="E31" s="45"/>
    </row>
    <row r="32" spans="1:5" ht="22.5" x14ac:dyDescent="0.2">
      <c r="A32" s="46">
        <v>4145</v>
      </c>
      <c r="B32" s="48" t="s">
        <v>493</v>
      </c>
      <c r="C32" s="51">
        <v>0</v>
      </c>
      <c r="D32" s="72"/>
      <c r="E32" s="45"/>
    </row>
    <row r="33" spans="1:5" x14ac:dyDescent="0.2">
      <c r="A33" s="46">
        <v>4149</v>
      </c>
      <c r="B33" s="47" t="s">
        <v>325</v>
      </c>
      <c r="C33" s="51">
        <v>0</v>
      </c>
      <c r="D33" s="72"/>
      <c r="E33" s="45"/>
    </row>
    <row r="34" spans="1:5" x14ac:dyDescent="0.2">
      <c r="A34" s="46">
        <v>4150</v>
      </c>
      <c r="B34" s="47" t="s">
        <v>494</v>
      </c>
      <c r="C34" s="51">
        <f>SUM(C35:C36)</f>
        <v>0</v>
      </c>
      <c r="D34" s="72"/>
      <c r="E34" s="45"/>
    </row>
    <row r="35" spans="1:5" x14ac:dyDescent="0.2">
      <c r="A35" s="46">
        <v>4151</v>
      </c>
      <c r="B35" s="47" t="s">
        <v>494</v>
      </c>
      <c r="C35" s="51">
        <v>0</v>
      </c>
      <c r="D35" s="72"/>
      <c r="E35" s="45"/>
    </row>
    <row r="36" spans="1:5" ht="22.5" x14ac:dyDescent="0.2">
      <c r="A36" s="46">
        <v>4154</v>
      </c>
      <c r="B36" s="48" t="s">
        <v>495</v>
      </c>
      <c r="C36" s="51">
        <v>0</v>
      </c>
      <c r="D36" s="72"/>
      <c r="E36" s="45"/>
    </row>
    <row r="37" spans="1:5" x14ac:dyDescent="0.2">
      <c r="A37" s="46">
        <v>4160</v>
      </c>
      <c r="B37" s="47" t="s">
        <v>496</v>
      </c>
      <c r="C37" s="51">
        <f>SUM(C38:C45)</f>
        <v>0</v>
      </c>
      <c r="D37" s="72"/>
      <c r="E37" s="45"/>
    </row>
    <row r="38" spans="1:5" x14ac:dyDescent="0.2">
      <c r="A38" s="46">
        <v>4161</v>
      </c>
      <c r="B38" s="47" t="s">
        <v>326</v>
      </c>
      <c r="C38" s="51">
        <v>0</v>
      </c>
      <c r="D38" s="72"/>
      <c r="E38" s="45"/>
    </row>
    <row r="39" spans="1:5" x14ac:dyDescent="0.2">
      <c r="A39" s="46">
        <v>4162</v>
      </c>
      <c r="B39" s="47" t="s">
        <v>327</v>
      </c>
      <c r="C39" s="51">
        <v>0</v>
      </c>
      <c r="D39" s="72"/>
      <c r="E39" s="45"/>
    </row>
    <row r="40" spans="1:5" x14ac:dyDescent="0.2">
      <c r="A40" s="46">
        <v>4163</v>
      </c>
      <c r="B40" s="47" t="s">
        <v>328</v>
      </c>
      <c r="C40" s="51">
        <v>0</v>
      </c>
      <c r="D40" s="72"/>
      <c r="E40" s="45"/>
    </row>
    <row r="41" spans="1:5" x14ac:dyDescent="0.2">
      <c r="A41" s="46">
        <v>4164</v>
      </c>
      <c r="B41" s="47" t="s">
        <v>329</v>
      </c>
      <c r="C41" s="51">
        <v>0</v>
      </c>
      <c r="D41" s="72"/>
      <c r="E41" s="45"/>
    </row>
    <row r="42" spans="1:5" x14ac:dyDescent="0.2">
      <c r="A42" s="46">
        <v>4165</v>
      </c>
      <c r="B42" s="47" t="s">
        <v>330</v>
      </c>
      <c r="C42" s="51">
        <v>0</v>
      </c>
      <c r="D42" s="72"/>
      <c r="E42" s="45"/>
    </row>
    <row r="43" spans="1:5" ht="22.5" x14ac:dyDescent="0.2">
      <c r="A43" s="46">
        <v>4166</v>
      </c>
      <c r="B43" s="48" t="s">
        <v>497</v>
      </c>
      <c r="C43" s="51">
        <v>0</v>
      </c>
      <c r="D43" s="72"/>
      <c r="E43" s="45"/>
    </row>
    <row r="44" spans="1:5" x14ac:dyDescent="0.2">
      <c r="A44" s="46">
        <v>4168</v>
      </c>
      <c r="B44" s="47" t="s">
        <v>331</v>
      </c>
      <c r="C44" s="51">
        <v>0</v>
      </c>
      <c r="D44" s="72"/>
      <c r="E44" s="45"/>
    </row>
    <row r="45" spans="1:5" x14ac:dyDescent="0.2">
      <c r="A45" s="46">
        <v>4169</v>
      </c>
      <c r="B45" s="47" t="s">
        <v>332</v>
      </c>
      <c r="C45" s="51">
        <v>0</v>
      </c>
      <c r="D45" s="72"/>
      <c r="E45" s="45"/>
    </row>
    <row r="46" spans="1:5" x14ac:dyDescent="0.2">
      <c r="A46" s="46">
        <v>4170</v>
      </c>
      <c r="B46" s="47" t="s">
        <v>600</v>
      </c>
      <c r="C46" s="51">
        <f>SUM(C47:C54)</f>
        <v>432848.5</v>
      </c>
      <c r="D46" s="72"/>
      <c r="E46" s="45"/>
    </row>
    <row r="47" spans="1:5" x14ac:dyDescent="0.2">
      <c r="A47" s="46">
        <v>4171</v>
      </c>
      <c r="B47" s="49" t="s">
        <v>498</v>
      </c>
      <c r="C47" s="51">
        <v>0</v>
      </c>
      <c r="D47" s="72"/>
      <c r="E47" s="45"/>
    </row>
    <row r="48" spans="1:5" x14ac:dyDescent="0.2">
      <c r="A48" s="46">
        <v>4172</v>
      </c>
      <c r="B48" s="47" t="s">
        <v>499</v>
      </c>
      <c r="C48" s="51">
        <v>0</v>
      </c>
      <c r="D48" s="72"/>
      <c r="E48" s="45"/>
    </row>
    <row r="49" spans="1:5" ht="22.5" x14ac:dyDescent="0.2">
      <c r="A49" s="46">
        <v>4173</v>
      </c>
      <c r="B49" s="48" t="s">
        <v>500</v>
      </c>
      <c r="C49" s="51">
        <v>432848.5</v>
      </c>
      <c r="D49" s="72"/>
      <c r="E49" s="45"/>
    </row>
    <row r="50" spans="1:5" ht="22.5" x14ac:dyDescent="0.2">
      <c r="A50" s="46">
        <v>4174</v>
      </c>
      <c r="B50" s="48" t="s">
        <v>501</v>
      </c>
      <c r="C50" s="51">
        <v>0</v>
      </c>
      <c r="D50" s="72"/>
      <c r="E50" s="45"/>
    </row>
    <row r="51" spans="1:5" ht="22.5" x14ac:dyDescent="0.2">
      <c r="A51" s="46">
        <v>4175</v>
      </c>
      <c r="B51" s="48" t="s">
        <v>502</v>
      </c>
      <c r="C51" s="51">
        <v>0</v>
      </c>
      <c r="D51" s="72"/>
      <c r="E51" s="45"/>
    </row>
    <row r="52" spans="1:5" ht="22.5" x14ac:dyDescent="0.2">
      <c r="A52" s="46">
        <v>4176</v>
      </c>
      <c r="B52" s="48" t="s">
        <v>503</v>
      </c>
      <c r="C52" s="51">
        <v>0</v>
      </c>
      <c r="D52" s="72"/>
      <c r="E52" s="45"/>
    </row>
    <row r="53" spans="1:5" ht="22.5" x14ac:dyDescent="0.2">
      <c r="A53" s="46">
        <v>4177</v>
      </c>
      <c r="B53" s="48" t="s">
        <v>504</v>
      </c>
      <c r="C53" s="51">
        <v>0</v>
      </c>
      <c r="D53" s="72"/>
      <c r="E53" s="45"/>
    </row>
    <row r="54" spans="1:5" ht="22.5" x14ac:dyDescent="0.2">
      <c r="A54" s="46">
        <v>4178</v>
      </c>
      <c r="B54" s="48" t="s">
        <v>505</v>
      </c>
      <c r="C54" s="51">
        <v>0</v>
      </c>
      <c r="D54" s="72"/>
      <c r="E54" s="45"/>
    </row>
    <row r="55" spans="1:5" x14ac:dyDescent="0.2">
      <c r="A55" s="46"/>
      <c r="B55" s="48"/>
      <c r="C55" s="51"/>
      <c r="D55" s="72"/>
      <c r="E55" s="45"/>
    </row>
    <row r="56" spans="1:5" x14ac:dyDescent="0.2">
      <c r="A56" s="43" t="s">
        <v>566</v>
      </c>
      <c r="B56" s="43"/>
      <c r="C56" s="43"/>
      <c r="D56" s="43"/>
      <c r="E56" s="43"/>
    </row>
    <row r="57" spans="1:5" x14ac:dyDescent="0.2">
      <c r="A57" s="44" t="s">
        <v>144</v>
      </c>
      <c r="B57" s="44" t="s">
        <v>141</v>
      </c>
      <c r="C57" s="44" t="s">
        <v>142</v>
      </c>
      <c r="D57" s="44" t="s">
        <v>303</v>
      </c>
      <c r="E57" s="44"/>
    </row>
    <row r="58" spans="1:5" ht="33.75" x14ac:dyDescent="0.2">
      <c r="A58" s="46">
        <v>4200</v>
      </c>
      <c r="B58" s="48" t="s">
        <v>506</v>
      </c>
      <c r="C58" s="51">
        <f>+C59+C65</f>
        <v>5124230.16</v>
      </c>
      <c r="D58" s="72"/>
      <c r="E58" s="45"/>
    </row>
    <row r="59" spans="1:5" ht="22.5" x14ac:dyDescent="0.2">
      <c r="A59" s="46">
        <v>4210</v>
      </c>
      <c r="B59" s="48" t="s">
        <v>507</v>
      </c>
      <c r="C59" s="51">
        <f>SUM(C60:C64)</f>
        <v>0</v>
      </c>
      <c r="D59" s="72"/>
      <c r="E59" s="45"/>
    </row>
    <row r="60" spans="1:5" x14ac:dyDescent="0.2">
      <c r="A60" s="46">
        <v>4211</v>
      </c>
      <c r="B60" s="47" t="s">
        <v>333</v>
      </c>
      <c r="C60" s="51">
        <v>0</v>
      </c>
      <c r="D60" s="72"/>
      <c r="E60" s="45"/>
    </row>
    <row r="61" spans="1:5" x14ac:dyDescent="0.2">
      <c r="A61" s="46">
        <v>4212</v>
      </c>
      <c r="B61" s="47" t="s">
        <v>334</v>
      </c>
      <c r="C61" s="51">
        <v>0</v>
      </c>
      <c r="D61" s="72"/>
      <c r="E61" s="45"/>
    </row>
    <row r="62" spans="1:5" x14ac:dyDescent="0.2">
      <c r="A62" s="46">
        <v>4213</v>
      </c>
      <c r="B62" s="47" t="s">
        <v>335</v>
      </c>
      <c r="C62" s="51">
        <v>0</v>
      </c>
      <c r="D62" s="72"/>
      <c r="E62" s="45"/>
    </row>
    <row r="63" spans="1:5" x14ac:dyDescent="0.2">
      <c r="A63" s="46">
        <v>4214</v>
      </c>
      <c r="B63" s="47" t="s">
        <v>508</v>
      </c>
      <c r="C63" s="51">
        <v>0</v>
      </c>
      <c r="D63" s="72"/>
      <c r="E63" s="45"/>
    </row>
    <row r="64" spans="1:5" x14ac:dyDescent="0.2">
      <c r="A64" s="46">
        <v>4215</v>
      </c>
      <c r="B64" s="47" t="s">
        <v>509</v>
      </c>
      <c r="C64" s="51">
        <v>0</v>
      </c>
      <c r="D64" s="72"/>
      <c r="E64" s="45"/>
    </row>
    <row r="65" spans="1:5" x14ac:dyDescent="0.2">
      <c r="A65" s="46">
        <v>4220</v>
      </c>
      <c r="B65" s="47" t="s">
        <v>336</v>
      </c>
      <c r="C65" s="51">
        <f>SUM(C66:C69)</f>
        <v>5124230.16</v>
      </c>
      <c r="D65" s="72"/>
      <c r="E65" s="45"/>
    </row>
    <row r="66" spans="1:5" x14ac:dyDescent="0.2">
      <c r="A66" s="46">
        <v>4221</v>
      </c>
      <c r="B66" s="47" t="s">
        <v>337</v>
      </c>
      <c r="C66" s="51">
        <v>5124230.16</v>
      </c>
      <c r="D66" s="72"/>
      <c r="E66" s="45"/>
    </row>
    <row r="67" spans="1:5" x14ac:dyDescent="0.2">
      <c r="A67" s="46">
        <v>4223</v>
      </c>
      <c r="B67" s="47" t="s">
        <v>338</v>
      </c>
      <c r="C67" s="51">
        <v>0</v>
      </c>
      <c r="D67" s="72"/>
      <c r="E67" s="45"/>
    </row>
    <row r="68" spans="1:5" x14ac:dyDescent="0.2">
      <c r="A68" s="46">
        <v>4225</v>
      </c>
      <c r="B68" s="47" t="s">
        <v>340</v>
      </c>
      <c r="C68" s="51">
        <v>0</v>
      </c>
      <c r="D68" s="72"/>
      <c r="E68" s="45"/>
    </row>
    <row r="69" spans="1:5" x14ac:dyDescent="0.2">
      <c r="A69" s="46">
        <v>4227</v>
      </c>
      <c r="B69" s="47" t="s">
        <v>510</v>
      </c>
      <c r="C69" s="51">
        <v>0</v>
      </c>
      <c r="D69" s="72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76" t="s">
        <v>574</v>
      </c>
      <c r="B71" s="43"/>
      <c r="C71" s="43"/>
      <c r="D71" s="43"/>
      <c r="E71" s="43"/>
    </row>
    <row r="72" spans="1:5" x14ac:dyDescent="0.2">
      <c r="A72" s="44" t="s">
        <v>144</v>
      </c>
      <c r="B72" s="44" t="s">
        <v>141</v>
      </c>
      <c r="C72" s="44" t="s">
        <v>142</v>
      </c>
      <c r="D72" s="44" t="s">
        <v>145</v>
      </c>
      <c r="E72" s="44" t="s">
        <v>205</v>
      </c>
    </row>
    <row r="73" spans="1:5" x14ac:dyDescent="0.2">
      <c r="A73" s="50">
        <v>4300</v>
      </c>
      <c r="B73" s="47" t="s">
        <v>341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342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511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343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344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345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346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347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348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349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350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350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351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351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352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353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512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354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355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356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513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352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76" t="s">
        <v>568</v>
      </c>
      <c r="B96" s="43"/>
      <c r="C96" s="43"/>
      <c r="D96" s="43"/>
      <c r="E96" s="43"/>
    </row>
    <row r="97" spans="1:5" x14ac:dyDescent="0.2">
      <c r="A97" s="44" t="s">
        <v>144</v>
      </c>
      <c r="B97" s="44" t="s">
        <v>141</v>
      </c>
      <c r="C97" s="44" t="s">
        <v>142</v>
      </c>
      <c r="D97" s="44" t="s">
        <v>357</v>
      </c>
      <c r="E97" s="44" t="s">
        <v>205</v>
      </c>
    </row>
    <row r="98" spans="1:5" x14ac:dyDescent="0.2">
      <c r="A98" s="50">
        <v>5000</v>
      </c>
      <c r="B98" s="47" t="s">
        <v>358</v>
      </c>
      <c r="C98" s="51">
        <f>C99+C127+C160+C170+C185+C214</f>
        <v>5546790.2200000007</v>
      </c>
      <c r="D98" s="53">
        <v>1</v>
      </c>
      <c r="E98" s="52"/>
    </row>
    <row r="99" spans="1:5" x14ac:dyDescent="0.2">
      <c r="A99" s="50">
        <v>5100</v>
      </c>
      <c r="B99" s="47" t="s">
        <v>359</v>
      </c>
      <c r="C99" s="51">
        <f>C100+C107+C117</f>
        <v>5295555.8600000003</v>
      </c>
      <c r="D99" s="53">
        <f>C99/$C$98</f>
        <v>0.95470635267688198</v>
      </c>
      <c r="E99" s="52"/>
    </row>
    <row r="100" spans="1:5" x14ac:dyDescent="0.2">
      <c r="A100" s="50">
        <v>5110</v>
      </c>
      <c r="B100" s="47" t="s">
        <v>360</v>
      </c>
      <c r="C100" s="51">
        <f>SUM(C101:C106)</f>
        <v>4244670.75</v>
      </c>
      <c r="D100" s="53">
        <f t="shared" ref="D100:D163" si="0">C100/$C$98</f>
        <v>0.76524811316913288</v>
      </c>
      <c r="E100" s="52"/>
    </row>
    <row r="101" spans="1:5" x14ac:dyDescent="0.2">
      <c r="A101" s="50">
        <v>5111</v>
      </c>
      <c r="B101" s="47" t="s">
        <v>361</v>
      </c>
      <c r="C101" s="51">
        <v>2781498.58</v>
      </c>
      <c r="D101" s="53">
        <f t="shared" si="0"/>
        <v>0.50146092959686506</v>
      </c>
      <c r="E101" s="52"/>
    </row>
    <row r="102" spans="1:5" x14ac:dyDescent="0.2">
      <c r="A102" s="50">
        <v>5112</v>
      </c>
      <c r="B102" s="47" t="s">
        <v>362</v>
      </c>
      <c r="C102" s="51">
        <v>0</v>
      </c>
      <c r="D102" s="53">
        <f t="shared" si="0"/>
        <v>0</v>
      </c>
      <c r="E102" s="52"/>
    </row>
    <row r="103" spans="1:5" x14ac:dyDescent="0.2">
      <c r="A103" s="50">
        <v>5113</v>
      </c>
      <c r="B103" s="47" t="s">
        <v>363</v>
      </c>
      <c r="C103" s="51">
        <v>5049.55</v>
      </c>
      <c r="D103" s="53">
        <f t="shared" si="0"/>
        <v>9.1035532257789252E-4</v>
      </c>
      <c r="E103" s="52"/>
    </row>
    <row r="104" spans="1:5" x14ac:dyDescent="0.2">
      <c r="A104" s="50">
        <v>5114</v>
      </c>
      <c r="B104" s="47" t="s">
        <v>364</v>
      </c>
      <c r="C104" s="51">
        <v>868916.19</v>
      </c>
      <c r="D104" s="53">
        <f t="shared" si="0"/>
        <v>0.15665207363836448</v>
      </c>
      <c r="E104" s="52"/>
    </row>
    <row r="105" spans="1:5" x14ac:dyDescent="0.2">
      <c r="A105" s="50">
        <v>5115</v>
      </c>
      <c r="B105" s="47" t="s">
        <v>365</v>
      </c>
      <c r="C105" s="51">
        <v>37291.19</v>
      </c>
      <c r="D105" s="53">
        <f t="shared" si="0"/>
        <v>6.7230215171180567E-3</v>
      </c>
      <c r="E105" s="52"/>
    </row>
    <row r="106" spans="1:5" x14ac:dyDescent="0.2">
      <c r="A106" s="50">
        <v>5116</v>
      </c>
      <c r="B106" s="47" t="s">
        <v>366</v>
      </c>
      <c r="C106" s="51">
        <v>551915.24</v>
      </c>
      <c r="D106" s="53">
        <f t="shared" si="0"/>
        <v>9.9501733094207401E-2</v>
      </c>
      <c r="E106" s="52"/>
    </row>
    <row r="107" spans="1:5" x14ac:dyDescent="0.2">
      <c r="A107" s="50">
        <v>5120</v>
      </c>
      <c r="B107" s="47" t="s">
        <v>367</v>
      </c>
      <c r="C107" s="51">
        <f>SUM(C108:C116)</f>
        <v>342205.91000000003</v>
      </c>
      <c r="D107" s="53">
        <f t="shared" si="0"/>
        <v>6.1694402785616796E-2</v>
      </c>
      <c r="E107" s="52"/>
    </row>
    <row r="108" spans="1:5" x14ac:dyDescent="0.2">
      <c r="A108" s="50">
        <v>5121</v>
      </c>
      <c r="B108" s="47" t="s">
        <v>368</v>
      </c>
      <c r="C108" s="51">
        <v>113415.78</v>
      </c>
      <c r="D108" s="53">
        <f t="shared" si="0"/>
        <v>2.0447101026294084E-2</v>
      </c>
      <c r="E108" s="52"/>
    </row>
    <row r="109" spans="1:5" x14ac:dyDescent="0.2">
      <c r="A109" s="50">
        <v>5122</v>
      </c>
      <c r="B109" s="47" t="s">
        <v>369</v>
      </c>
      <c r="C109" s="51">
        <v>59032.99</v>
      </c>
      <c r="D109" s="53">
        <f t="shared" si="0"/>
        <v>1.0642729877749007E-2</v>
      </c>
      <c r="E109" s="52"/>
    </row>
    <row r="110" spans="1:5" x14ac:dyDescent="0.2">
      <c r="A110" s="50">
        <v>5123</v>
      </c>
      <c r="B110" s="47" t="s">
        <v>370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371</v>
      </c>
      <c r="C111" s="51">
        <v>0</v>
      </c>
      <c r="D111" s="53">
        <f t="shared" si="0"/>
        <v>0</v>
      </c>
      <c r="E111" s="52"/>
    </row>
    <row r="112" spans="1:5" x14ac:dyDescent="0.2">
      <c r="A112" s="50">
        <v>5125</v>
      </c>
      <c r="B112" s="47" t="s">
        <v>372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373</v>
      </c>
      <c r="C113" s="51">
        <v>169130.74</v>
      </c>
      <c r="D113" s="53">
        <f t="shared" si="0"/>
        <v>3.0491641704812836E-2</v>
      </c>
      <c r="E113" s="52"/>
    </row>
    <row r="114" spans="1:5" x14ac:dyDescent="0.2">
      <c r="A114" s="50">
        <v>5127</v>
      </c>
      <c r="B114" s="47" t="s">
        <v>374</v>
      </c>
      <c r="C114" s="51">
        <v>0</v>
      </c>
      <c r="D114" s="53">
        <f t="shared" si="0"/>
        <v>0</v>
      </c>
      <c r="E114" s="52"/>
    </row>
    <row r="115" spans="1:5" x14ac:dyDescent="0.2">
      <c r="A115" s="50">
        <v>5128</v>
      </c>
      <c r="B115" s="47" t="s">
        <v>375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376</v>
      </c>
      <c r="C116" s="51">
        <v>626.4</v>
      </c>
      <c r="D116" s="53">
        <f t="shared" si="0"/>
        <v>1.1293017676085826E-4</v>
      </c>
      <c r="E116" s="52"/>
    </row>
    <row r="117" spans="1:5" x14ac:dyDescent="0.2">
      <c r="A117" s="50">
        <v>5130</v>
      </c>
      <c r="B117" s="47" t="s">
        <v>377</v>
      </c>
      <c r="C117" s="51">
        <f>SUM(C118:C126)</f>
        <v>708679.2</v>
      </c>
      <c r="D117" s="53">
        <f t="shared" si="0"/>
        <v>0.12776383672213223</v>
      </c>
      <c r="E117" s="52"/>
    </row>
    <row r="118" spans="1:5" x14ac:dyDescent="0.2">
      <c r="A118" s="50">
        <v>5131</v>
      </c>
      <c r="B118" s="47" t="s">
        <v>378</v>
      </c>
      <c r="C118" s="51">
        <v>59640</v>
      </c>
      <c r="D118" s="53">
        <f t="shared" si="0"/>
        <v>1.0752164339108536E-2</v>
      </c>
      <c r="E118" s="52"/>
    </row>
    <row r="119" spans="1:5" x14ac:dyDescent="0.2">
      <c r="A119" s="50">
        <v>5132</v>
      </c>
      <c r="B119" s="47" t="s">
        <v>379</v>
      </c>
      <c r="C119" s="51">
        <v>0</v>
      </c>
      <c r="D119" s="53">
        <f t="shared" si="0"/>
        <v>0</v>
      </c>
      <c r="E119" s="52"/>
    </row>
    <row r="120" spans="1:5" x14ac:dyDescent="0.2">
      <c r="A120" s="50">
        <v>5133</v>
      </c>
      <c r="B120" s="47" t="s">
        <v>380</v>
      </c>
      <c r="C120" s="51">
        <v>0</v>
      </c>
      <c r="D120" s="53">
        <f t="shared" si="0"/>
        <v>0</v>
      </c>
      <c r="E120" s="52"/>
    </row>
    <row r="121" spans="1:5" x14ac:dyDescent="0.2">
      <c r="A121" s="50">
        <v>5134</v>
      </c>
      <c r="B121" s="47" t="s">
        <v>381</v>
      </c>
      <c r="C121" s="51">
        <v>20969.22</v>
      </c>
      <c r="D121" s="53">
        <f t="shared" si="0"/>
        <v>3.7804242036036471E-3</v>
      </c>
      <c r="E121" s="52"/>
    </row>
    <row r="122" spans="1:5" x14ac:dyDescent="0.2">
      <c r="A122" s="50">
        <v>5135</v>
      </c>
      <c r="B122" s="47" t="s">
        <v>382</v>
      </c>
      <c r="C122" s="51">
        <v>396441.38</v>
      </c>
      <c r="D122" s="53">
        <f t="shared" si="0"/>
        <v>7.1472214429627368E-2</v>
      </c>
      <c r="E122" s="52"/>
    </row>
    <row r="123" spans="1:5" x14ac:dyDescent="0.2">
      <c r="A123" s="50">
        <v>5136</v>
      </c>
      <c r="B123" s="47" t="s">
        <v>383</v>
      </c>
      <c r="C123" s="51">
        <v>0</v>
      </c>
      <c r="D123" s="53">
        <f t="shared" si="0"/>
        <v>0</v>
      </c>
      <c r="E123" s="52"/>
    </row>
    <row r="124" spans="1:5" x14ac:dyDescent="0.2">
      <c r="A124" s="50">
        <v>5137</v>
      </c>
      <c r="B124" s="47" t="s">
        <v>384</v>
      </c>
      <c r="C124" s="51">
        <v>27056.799999999999</v>
      </c>
      <c r="D124" s="53">
        <f t="shared" si="0"/>
        <v>4.8779201893090519E-3</v>
      </c>
      <c r="E124" s="52"/>
    </row>
    <row r="125" spans="1:5" x14ac:dyDescent="0.2">
      <c r="A125" s="50">
        <v>5138</v>
      </c>
      <c r="B125" s="47" t="s">
        <v>385</v>
      </c>
      <c r="C125" s="51">
        <v>62988.800000000003</v>
      </c>
      <c r="D125" s="53">
        <f t="shared" si="0"/>
        <v>1.135590089073172E-2</v>
      </c>
      <c r="E125" s="52"/>
    </row>
    <row r="126" spans="1:5" x14ac:dyDescent="0.2">
      <c r="A126" s="50">
        <v>5139</v>
      </c>
      <c r="B126" s="47" t="s">
        <v>386</v>
      </c>
      <c r="C126" s="51">
        <v>141583</v>
      </c>
      <c r="D126" s="53">
        <f t="shared" si="0"/>
        <v>2.5525212669751909E-2</v>
      </c>
      <c r="E126" s="52"/>
    </row>
    <row r="127" spans="1:5" x14ac:dyDescent="0.2">
      <c r="A127" s="50">
        <v>5200</v>
      </c>
      <c r="B127" s="47" t="s">
        <v>387</v>
      </c>
      <c r="C127" s="51">
        <f>C128+C131+C134+C137+C142+C146+C149+C151+C157</f>
        <v>251234.36</v>
      </c>
      <c r="D127" s="53">
        <f t="shared" si="0"/>
        <v>4.5293647323117976E-2</v>
      </c>
      <c r="E127" s="52"/>
    </row>
    <row r="128" spans="1:5" x14ac:dyDescent="0.2">
      <c r="A128" s="50">
        <v>5210</v>
      </c>
      <c r="B128" s="47" t="s">
        <v>388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389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390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391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392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393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338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394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395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339</v>
      </c>
      <c r="C137" s="51">
        <f>SUM(C138:C141)</f>
        <v>251234.36</v>
      </c>
      <c r="D137" s="53">
        <f t="shared" si="0"/>
        <v>4.5293647323117976E-2</v>
      </c>
      <c r="E137" s="52"/>
    </row>
    <row r="138" spans="1:5" x14ac:dyDescent="0.2">
      <c r="A138" s="50">
        <v>5241</v>
      </c>
      <c r="B138" s="47" t="s">
        <v>396</v>
      </c>
      <c r="C138" s="51">
        <v>251234.36</v>
      </c>
      <c r="D138" s="53">
        <f t="shared" si="0"/>
        <v>4.5293647323117976E-2</v>
      </c>
      <c r="E138" s="52"/>
    </row>
    <row r="139" spans="1:5" x14ac:dyDescent="0.2">
      <c r="A139" s="50">
        <v>5242</v>
      </c>
      <c r="B139" s="47" t="s">
        <v>397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398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399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340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400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401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402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403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404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405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406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407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408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409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410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411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412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413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414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415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416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417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333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418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419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334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420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421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335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422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423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424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425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426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427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428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429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430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431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432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433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434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434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435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436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437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438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439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440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441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442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443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444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445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446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81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80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447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448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449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450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451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452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453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454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455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456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457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458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514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460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355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461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515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462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79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463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464</v>
      </c>
      <c r="C216" s="51">
        <v>0</v>
      </c>
      <c r="D216" s="53">
        <f t="shared" si="1"/>
        <v>0</v>
      </c>
      <c r="E216" s="52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90"/>
    </row>
    <row r="2" spans="1:2" ht="15" customHeight="1" x14ac:dyDescent="0.2">
      <c r="A2" s="77" t="s">
        <v>188</v>
      </c>
      <c r="B2" s="78" t="s">
        <v>50</v>
      </c>
    </row>
    <row r="3" spans="1:2" x14ac:dyDescent="0.2">
      <c r="A3" s="13"/>
      <c r="B3" s="91"/>
    </row>
    <row r="4" spans="1:2" ht="14.1" customHeight="1" x14ac:dyDescent="0.2">
      <c r="A4" s="92" t="s">
        <v>569</v>
      </c>
      <c r="B4" s="82" t="s">
        <v>78</v>
      </c>
    </row>
    <row r="5" spans="1:2" ht="14.1" customHeight="1" x14ac:dyDescent="0.2">
      <c r="A5" s="83"/>
      <c r="B5" s="82" t="s">
        <v>51</v>
      </c>
    </row>
    <row r="6" spans="1:2" ht="14.1" customHeight="1" x14ac:dyDescent="0.2">
      <c r="A6" s="83"/>
      <c r="B6" s="82" t="s">
        <v>146</v>
      </c>
    </row>
    <row r="7" spans="1:2" ht="14.1" customHeight="1" x14ac:dyDescent="0.2">
      <c r="A7" s="83"/>
      <c r="B7" s="82" t="s">
        <v>63</v>
      </c>
    </row>
    <row r="8" spans="1:2" x14ac:dyDescent="0.2">
      <c r="A8" s="83"/>
    </row>
    <row r="9" spans="1:2" x14ac:dyDescent="0.2">
      <c r="A9" s="92" t="s">
        <v>570</v>
      </c>
      <c r="B9" s="84" t="s">
        <v>148</v>
      </c>
    </row>
    <row r="10" spans="1:2" ht="15" customHeight="1" x14ac:dyDescent="0.2">
      <c r="A10" s="83"/>
      <c r="B10" s="93" t="s">
        <v>63</v>
      </c>
    </row>
    <row r="11" spans="1:2" x14ac:dyDescent="0.2">
      <c r="A11" s="83"/>
    </row>
    <row r="12" spans="1:2" x14ac:dyDescent="0.2">
      <c r="A12" s="92" t="s">
        <v>572</v>
      </c>
      <c r="B12" s="84" t="s">
        <v>148</v>
      </c>
    </row>
    <row r="13" spans="1:2" ht="22.5" x14ac:dyDescent="0.2">
      <c r="A13" s="83"/>
      <c r="B13" s="84" t="s">
        <v>70</v>
      </c>
    </row>
    <row r="14" spans="1:2" x14ac:dyDescent="0.2">
      <c r="A14" s="83"/>
      <c r="B14" s="93" t="s">
        <v>63</v>
      </c>
    </row>
    <row r="15" spans="1:2" x14ac:dyDescent="0.2">
      <c r="A15" s="83"/>
    </row>
    <row r="16" spans="1:2" x14ac:dyDescent="0.2">
      <c r="A16" s="83"/>
    </row>
    <row r="17" spans="1:2" ht="15" customHeight="1" x14ac:dyDescent="0.2">
      <c r="A17" s="92" t="s">
        <v>573</v>
      </c>
      <c r="B17" s="86" t="s">
        <v>71</v>
      </c>
    </row>
    <row r="18" spans="1:2" ht="15" customHeight="1" x14ac:dyDescent="0.2">
      <c r="A18" s="13"/>
      <c r="B18" s="8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4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1" workbookViewId="0">
      <selection activeCell="A35" sqref="A35:XFD39"/>
    </sheetView>
  </sheetViews>
  <sheetFormatPr baseColWidth="10" defaultColWidth="9.140625" defaultRowHeight="11.25" x14ac:dyDescent="0.2"/>
  <cols>
    <col min="1" max="1" width="10" style="25" customWidth="1"/>
    <col min="2" max="2" width="52.425781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86" t="s">
        <v>662</v>
      </c>
      <c r="B1" s="186"/>
      <c r="C1" s="186"/>
      <c r="D1" s="23" t="s">
        <v>605</v>
      </c>
      <c r="E1" s="24">
        <v>2023</v>
      </c>
    </row>
    <row r="2" spans="1:5" ht="18.95" customHeight="1" x14ac:dyDescent="0.2">
      <c r="A2" s="186" t="s">
        <v>611</v>
      </c>
      <c r="B2" s="186"/>
      <c r="C2" s="186"/>
      <c r="D2" s="23" t="s">
        <v>606</v>
      </c>
      <c r="E2" s="24" t="s">
        <v>608</v>
      </c>
    </row>
    <row r="3" spans="1:5" ht="18.95" customHeight="1" x14ac:dyDescent="0.2">
      <c r="A3" s="186" t="s">
        <v>663</v>
      </c>
      <c r="B3" s="186"/>
      <c r="C3" s="186"/>
      <c r="D3" s="23" t="s">
        <v>607</v>
      </c>
      <c r="E3" s="24">
        <v>1</v>
      </c>
    </row>
    <row r="4" spans="1:5" x14ac:dyDescent="0.2">
      <c r="A4" s="26" t="s">
        <v>194</v>
      </c>
      <c r="B4" s="27"/>
      <c r="C4" s="27"/>
      <c r="D4" s="27"/>
      <c r="E4" s="27"/>
    </row>
    <row r="6" spans="1:5" x14ac:dyDescent="0.2">
      <c r="A6" s="27" t="s">
        <v>172</v>
      </c>
      <c r="B6" s="27"/>
      <c r="C6" s="27"/>
      <c r="D6" s="27"/>
      <c r="E6" s="27"/>
    </row>
    <row r="7" spans="1:5" x14ac:dyDescent="0.2">
      <c r="A7" s="28" t="s">
        <v>144</v>
      </c>
      <c r="B7" s="28" t="s">
        <v>141</v>
      </c>
      <c r="C7" s="28" t="s">
        <v>142</v>
      </c>
      <c r="D7" s="28" t="s">
        <v>143</v>
      </c>
      <c r="E7" s="28" t="s">
        <v>145</v>
      </c>
    </row>
    <row r="8" spans="1:5" x14ac:dyDescent="0.2">
      <c r="A8" s="29">
        <v>3110</v>
      </c>
      <c r="B8" s="25" t="s">
        <v>334</v>
      </c>
      <c r="C8" s="30">
        <v>1177771.8400000001</v>
      </c>
    </row>
    <row r="9" spans="1:5" x14ac:dyDescent="0.2">
      <c r="A9" s="29">
        <v>3120</v>
      </c>
      <c r="B9" s="25" t="s">
        <v>465</v>
      </c>
      <c r="C9" s="30">
        <v>1766534.39</v>
      </c>
    </row>
    <row r="10" spans="1:5" x14ac:dyDescent="0.2">
      <c r="A10" s="29">
        <v>3130</v>
      </c>
      <c r="B10" s="25" t="s">
        <v>466</v>
      </c>
      <c r="C10" s="30">
        <v>0</v>
      </c>
    </row>
    <row r="12" spans="1:5" x14ac:dyDescent="0.2">
      <c r="A12" s="27" t="s">
        <v>174</v>
      </c>
      <c r="B12" s="27"/>
      <c r="C12" s="27"/>
      <c r="D12" s="27"/>
      <c r="E12" s="27"/>
    </row>
    <row r="13" spans="1:5" x14ac:dyDescent="0.2">
      <c r="A13" s="28" t="s">
        <v>144</v>
      </c>
      <c r="B13" s="28" t="s">
        <v>141</v>
      </c>
      <c r="C13" s="28" t="s">
        <v>142</v>
      </c>
      <c r="D13" s="28" t="s">
        <v>467</v>
      </c>
      <c r="E13" s="28"/>
    </row>
    <row r="14" spans="1:5" x14ac:dyDescent="0.2">
      <c r="A14" s="29">
        <v>3210</v>
      </c>
      <c r="B14" s="25" t="s">
        <v>468</v>
      </c>
      <c r="C14" s="30">
        <v>10288.44</v>
      </c>
    </row>
    <row r="15" spans="1:5" x14ac:dyDescent="0.2">
      <c r="A15" s="29">
        <v>3220</v>
      </c>
      <c r="B15" s="25" t="s">
        <v>469</v>
      </c>
      <c r="C15" s="30">
        <v>569947.66</v>
      </c>
    </row>
    <row r="16" spans="1:5" x14ac:dyDescent="0.2">
      <c r="A16" s="29">
        <v>3230</v>
      </c>
      <c r="B16" s="25" t="s">
        <v>470</v>
      </c>
      <c r="C16" s="30">
        <f>SUM(C17:C20)</f>
        <v>0</v>
      </c>
    </row>
    <row r="17" spans="1:3" x14ac:dyDescent="0.2">
      <c r="A17" s="29">
        <v>3231</v>
      </c>
      <c r="B17" s="25" t="s">
        <v>471</v>
      </c>
      <c r="C17" s="30">
        <v>0</v>
      </c>
    </row>
    <row r="18" spans="1:3" x14ac:dyDescent="0.2">
      <c r="A18" s="29">
        <v>3232</v>
      </c>
      <c r="B18" s="25" t="s">
        <v>472</v>
      </c>
      <c r="C18" s="30">
        <v>0</v>
      </c>
    </row>
    <row r="19" spans="1:3" x14ac:dyDescent="0.2">
      <c r="A19" s="29">
        <v>3233</v>
      </c>
      <c r="B19" s="25" t="s">
        <v>473</v>
      </c>
      <c r="C19" s="30">
        <v>0</v>
      </c>
    </row>
    <row r="20" spans="1:3" x14ac:dyDescent="0.2">
      <c r="A20" s="29">
        <v>3239</v>
      </c>
      <c r="B20" s="25" t="s">
        <v>474</v>
      </c>
      <c r="C20" s="30">
        <v>0</v>
      </c>
    </row>
    <row r="21" spans="1:3" x14ac:dyDescent="0.2">
      <c r="A21" s="29">
        <v>3240</v>
      </c>
      <c r="B21" s="25" t="s">
        <v>475</v>
      </c>
      <c r="C21" s="30">
        <f>SUM(C22:C24)</f>
        <v>0</v>
      </c>
    </row>
    <row r="22" spans="1:3" x14ac:dyDescent="0.2">
      <c r="A22" s="29">
        <v>3241</v>
      </c>
      <c r="B22" s="25" t="s">
        <v>476</v>
      </c>
      <c r="C22" s="30">
        <v>0</v>
      </c>
    </row>
    <row r="23" spans="1:3" x14ac:dyDescent="0.2">
      <c r="A23" s="29">
        <v>3242</v>
      </c>
      <c r="B23" s="25" t="s">
        <v>477</v>
      </c>
      <c r="C23" s="30">
        <v>0</v>
      </c>
    </row>
    <row r="24" spans="1:3" x14ac:dyDescent="0.2">
      <c r="A24" s="29">
        <v>3243</v>
      </c>
      <c r="B24" s="25" t="s">
        <v>478</v>
      </c>
      <c r="C24" s="30">
        <v>0</v>
      </c>
    </row>
    <row r="25" spans="1:3" x14ac:dyDescent="0.2">
      <c r="A25" s="29">
        <v>3250</v>
      </c>
      <c r="B25" s="25" t="s">
        <v>479</v>
      </c>
      <c r="C25" s="30">
        <f>SUM(C26:C27)</f>
        <v>0</v>
      </c>
    </row>
    <row r="26" spans="1:3" x14ac:dyDescent="0.2">
      <c r="A26" s="29">
        <v>3251</v>
      </c>
      <c r="B26" s="25" t="s">
        <v>480</v>
      </c>
      <c r="C26" s="30">
        <v>0</v>
      </c>
    </row>
    <row r="27" spans="1:3" x14ac:dyDescent="0.2">
      <c r="A27" s="29">
        <v>3252</v>
      </c>
      <c r="B27" s="25" t="s">
        <v>481</v>
      </c>
      <c r="C27" s="30">
        <v>0</v>
      </c>
    </row>
    <row r="29" spans="1:3" x14ac:dyDescent="0.2">
      <c r="B29" s="25" t="s">
        <v>625</v>
      </c>
    </row>
    <row r="31" spans="1:3" s="110" customFormat="1" x14ac:dyDescent="0.2"/>
    <row r="32" spans="1:3" s="110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7" t="s">
        <v>188</v>
      </c>
      <c r="B2" s="78" t="s">
        <v>50</v>
      </c>
    </row>
    <row r="4" spans="1:2" ht="15" customHeight="1" x14ac:dyDescent="0.2">
      <c r="A4" s="92" t="s">
        <v>23</v>
      </c>
      <c r="B4" s="82" t="s">
        <v>78</v>
      </c>
    </row>
    <row r="5" spans="1:2" ht="15" customHeight="1" x14ac:dyDescent="0.2">
      <c r="A5" s="92" t="s">
        <v>25</v>
      </c>
      <c r="B5" s="82" t="s">
        <v>51</v>
      </c>
    </row>
    <row r="6" spans="1:2" ht="15" customHeight="1" x14ac:dyDescent="0.2">
      <c r="B6" s="82" t="s">
        <v>173</v>
      </c>
    </row>
    <row r="7" spans="1:2" ht="15" customHeight="1" x14ac:dyDescent="0.2">
      <c r="B7" s="82" t="s">
        <v>73</v>
      </c>
    </row>
    <row r="8" spans="1:2" ht="15" customHeight="1" x14ac:dyDescent="0.2">
      <c r="B8" s="82" t="s">
        <v>74</v>
      </c>
    </row>
  </sheetData>
  <pageMargins left="0.70866141732283472" right="0.70866141732283472" top="0.74803149606299213" bottom="0.74803149606299213" header="0.31496062992125984" footer="0.31496062992125984"/>
  <pageSetup scale="93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100" workbookViewId="0">
      <selection activeCell="A126" sqref="A126:XFD129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86" t="s">
        <v>662</v>
      </c>
      <c r="B1" s="186"/>
      <c r="C1" s="186"/>
      <c r="D1" s="23" t="s">
        <v>605</v>
      </c>
      <c r="E1" s="24">
        <v>2023</v>
      </c>
    </row>
    <row r="2" spans="1:5" s="31" customFormat="1" ht="18.95" customHeight="1" x14ac:dyDescent="0.25">
      <c r="A2" s="186" t="s">
        <v>612</v>
      </c>
      <c r="B2" s="186"/>
      <c r="C2" s="186"/>
      <c r="D2" s="23" t="s">
        <v>606</v>
      </c>
      <c r="E2" s="24" t="s">
        <v>608</v>
      </c>
    </row>
    <row r="3" spans="1:5" s="31" customFormat="1" ht="18.95" customHeight="1" x14ac:dyDescent="0.25">
      <c r="A3" s="186" t="s">
        <v>663</v>
      </c>
      <c r="B3" s="186"/>
      <c r="C3" s="186"/>
      <c r="D3" s="23" t="s">
        <v>607</v>
      </c>
      <c r="E3" s="24">
        <v>1</v>
      </c>
    </row>
    <row r="4" spans="1:5" x14ac:dyDescent="0.2">
      <c r="A4" s="26" t="s">
        <v>194</v>
      </c>
      <c r="B4" s="27"/>
      <c r="C4" s="27"/>
      <c r="D4" s="27"/>
      <c r="E4" s="27"/>
    </row>
    <row r="6" spans="1:5" x14ac:dyDescent="0.2">
      <c r="A6" s="27" t="s">
        <v>175</v>
      </c>
      <c r="B6" s="27"/>
      <c r="C6" s="27"/>
      <c r="D6" s="27"/>
      <c r="E6" s="27"/>
    </row>
    <row r="7" spans="1:5" x14ac:dyDescent="0.2">
      <c r="A7" s="28" t="s">
        <v>144</v>
      </c>
      <c r="B7" s="28" t="s">
        <v>649</v>
      </c>
      <c r="C7" s="109">
        <v>2023</v>
      </c>
      <c r="D7" s="109">
        <v>2022</v>
      </c>
      <c r="E7" s="28"/>
    </row>
    <row r="8" spans="1:5" x14ac:dyDescent="0.2">
      <c r="A8" s="29">
        <v>1111</v>
      </c>
      <c r="B8" s="25" t="s">
        <v>482</v>
      </c>
      <c r="C8" s="30">
        <v>0</v>
      </c>
      <c r="D8" s="30">
        <v>0</v>
      </c>
    </row>
    <row r="9" spans="1:5" x14ac:dyDescent="0.2">
      <c r="A9" s="29">
        <v>1112</v>
      </c>
      <c r="B9" s="25" t="s">
        <v>483</v>
      </c>
      <c r="C9" s="30">
        <v>255818.73</v>
      </c>
      <c r="D9" s="30">
        <v>399516.3</v>
      </c>
    </row>
    <row r="10" spans="1:5" x14ac:dyDescent="0.2">
      <c r="A10" s="29">
        <v>1113</v>
      </c>
      <c r="B10" s="25" t="s">
        <v>484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195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196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485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486</v>
      </c>
      <c r="C14" s="30">
        <v>0</v>
      </c>
      <c r="D14" s="30">
        <v>0</v>
      </c>
    </row>
    <row r="15" spans="1:5" x14ac:dyDescent="0.2">
      <c r="A15" s="113">
        <v>1110</v>
      </c>
      <c r="B15" s="114" t="s">
        <v>627</v>
      </c>
      <c r="C15" s="115">
        <f>SUM(C8:C14)</f>
        <v>255818.73</v>
      </c>
      <c r="D15" s="115">
        <f>SUM(D8:D14)</f>
        <v>399516.3</v>
      </c>
    </row>
    <row r="18" spans="1:5" x14ac:dyDescent="0.2">
      <c r="A18" s="27" t="s">
        <v>176</v>
      </c>
      <c r="B18" s="27"/>
      <c r="C18" s="27"/>
      <c r="D18" s="27"/>
      <c r="E18" s="110"/>
    </row>
    <row r="19" spans="1:5" x14ac:dyDescent="0.2">
      <c r="A19" s="28" t="s">
        <v>144</v>
      </c>
      <c r="B19" s="28" t="s">
        <v>649</v>
      </c>
      <c r="C19" s="124" t="s">
        <v>648</v>
      </c>
      <c r="D19" s="124" t="s">
        <v>179</v>
      </c>
      <c r="E19" s="110"/>
    </row>
    <row r="20" spans="1:5" x14ac:dyDescent="0.2">
      <c r="A20" s="113">
        <v>1230</v>
      </c>
      <c r="B20" s="114" t="s">
        <v>228</v>
      </c>
      <c r="C20" s="115">
        <f>SUM(C21:C27)</f>
        <v>0</v>
      </c>
      <c r="D20" s="115">
        <f>SUM(D21:D27)</f>
        <v>0</v>
      </c>
      <c r="E20" s="110"/>
    </row>
    <row r="21" spans="1:5" x14ac:dyDescent="0.2">
      <c r="A21" s="29">
        <v>1231</v>
      </c>
      <c r="B21" s="25" t="s">
        <v>229</v>
      </c>
      <c r="C21" s="30">
        <v>0</v>
      </c>
      <c r="D21" s="112">
        <v>0</v>
      </c>
      <c r="E21" s="110"/>
    </row>
    <row r="22" spans="1:5" x14ac:dyDescent="0.2">
      <c r="A22" s="29">
        <v>1232</v>
      </c>
      <c r="B22" s="25" t="s">
        <v>230</v>
      </c>
      <c r="C22" s="30">
        <v>0</v>
      </c>
      <c r="D22" s="112">
        <v>0</v>
      </c>
      <c r="E22" s="110"/>
    </row>
    <row r="23" spans="1:5" x14ac:dyDescent="0.2">
      <c r="A23" s="29">
        <v>1233</v>
      </c>
      <c r="B23" s="25" t="s">
        <v>231</v>
      </c>
      <c r="C23" s="30">
        <v>0</v>
      </c>
      <c r="D23" s="112">
        <v>0</v>
      </c>
      <c r="E23" s="110"/>
    </row>
    <row r="24" spans="1:5" x14ac:dyDescent="0.2">
      <c r="A24" s="29">
        <v>1234</v>
      </c>
      <c r="B24" s="25" t="s">
        <v>232</v>
      </c>
      <c r="C24" s="30">
        <v>0</v>
      </c>
      <c r="D24" s="112">
        <v>0</v>
      </c>
      <c r="E24" s="110"/>
    </row>
    <row r="25" spans="1:5" x14ac:dyDescent="0.2">
      <c r="A25" s="29">
        <v>1235</v>
      </c>
      <c r="B25" s="25" t="s">
        <v>233</v>
      </c>
      <c r="C25" s="30">
        <v>0</v>
      </c>
      <c r="D25" s="112">
        <v>0</v>
      </c>
      <c r="E25" s="110"/>
    </row>
    <row r="26" spans="1:5" x14ac:dyDescent="0.2">
      <c r="A26" s="29">
        <v>1236</v>
      </c>
      <c r="B26" s="25" t="s">
        <v>234</v>
      </c>
      <c r="C26" s="30">
        <v>0</v>
      </c>
      <c r="D26" s="112">
        <v>0</v>
      </c>
      <c r="E26" s="110"/>
    </row>
    <row r="27" spans="1:5" x14ac:dyDescent="0.2">
      <c r="A27" s="29">
        <v>1239</v>
      </c>
      <c r="B27" s="25" t="s">
        <v>235</v>
      </c>
      <c r="C27" s="30">
        <v>0</v>
      </c>
      <c r="D27" s="112">
        <v>0</v>
      </c>
      <c r="E27" s="110"/>
    </row>
    <row r="28" spans="1:5" x14ac:dyDescent="0.2">
      <c r="A28" s="113">
        <v>1240</v>
      </c>
      <c r="B28" s="114" t="s">
        <v>236</v>
      </c>
      <c r="C28" s="115">
        <f>SUM(C29:C36)</f>
        <v>0</v>
      </c>
      <c r="D28" s="115">
        <f>SUM(D29:D36)</f>
        <v>0</v>
      </c>
      <c r="E28" s="110"/>
    </row>
    <row r="29" spans="1:5" x14ac:dyDescent="0.2">
      <c r="A29" s="29">
        <v>1241</v>
      </c>
      <c r="B29" s="25" t="s">
        <v>237</v>
      </c>
      <c r="C29" s="30">
        <v>0</v>
      </c>
      <c r="D29" s="112">
        <v>0</v>
      </c>
      <c r="E29" s="110"/>
    </row>
    <row r="30" spans="1:5" x14ac:dyDescent="0.2">
      <c r="A30" s="29">
        <v>1242</v>
      </c>
      <c r="B30" s="25" t="s">
        <v>238</v>
      </c>
      <c r="C30" s="30">
        <v>0</v>
      </c>
      <c r="D30" s="112">
        <v>0</v>
      </c>
      <c r="E30" s="110"/>
    </row>
    <row r="31" spans="1:5" x14ac:dyDescent="0.2">
      <c r="A31" s="29">
        <v>1243</v>
      </c>
      <c r="B31" s="25" t="s">
        <v>239</v>
      </c>
      <c r="C31" s="30">
        <v>0</v>
      </c>
      <c r="D31" s="112">
        <v>0</v>
      </c>
      <c r="E31" s="110"/>
    </row>
    <row r="32" spans="1:5" x14ac:dyDescent="0.2">
      <c r="A32" s="29">
        <v>1244</v>
      </c>
      <c r="B32" s="25" t="s">
        <v>240</v>
      </c>
      <c r="C32" s="30">
        <v>0</v>
      </c>
      <c r="D32" s="112">
        <v>0</v>
      </c>
      <c r="E32" s="110"/>
    </row>
    <row r="33" spans="1:5" x14ac:dyDescent="0.2">
      <c r="A33" s="29">
        <v>1245</v>
      </c>
      <c r="B33" s="25" t="s">
        <v>241</v>
      </c>
      <c r="C33" s="30">
        <v>0</v>
      </c>
      <c r="D33" s="112">
        <v>0</v>
      </c>
      <c r="E33" s="110"/>
    </row>
    <row r="34" spans="1:5" x14ac:dyDescent="0.2">
      <c r="A34" s="29">
        <v>1246</v>
      </c>
      <c r="B34" s="25" t="s">
        <v>242</v>
      </c>
      <c r="C34" s="30">
        <v>0</v>
      </c>
      <c r="D34" s="112">
        <v>0</v>
      </c>
    </row>
    <row r="35" spans="1:5" x14ac:dyDescent="0.2">
      <c r="A35" s="29">
        <v>1247</v>
      </c>
      <c r="B35" s="25" t="s">
        <v>243</v>
      </c>
      <c r="C35" s="30">
        <v>0</v>
      </c>
      <c r="D35" s="112">
        <v>0</v>
      </c>
    </row>
    <row r="36" spans="1:5" x14ac:dyDescent="0.2">
      <c r="A36" s="29">
        <v>1248</v>
      </c>
      <c r="B36" s="25" t="s">
        <v>244</v>
      </c>
      <c r="C36" s="30">
        <v>0</v>
      </c>
      <c r="D36" s="112">
        <v>0</v>
      </c>
    </row>
    <row r="37" spans="1:5" x14ac:dyDescent="0.2">
      <c r="A37" s="113">
        <v>1250</v>
      </c>
      <c r="B37" s="114" t="s">
        <v>246</v>
      </c>
      <c r="C37" s="115">
        <f>SUM(C38:C42)</f>
        <v>0</v>
      </c>
      <c r="D37" s="115">
        <f>SUM(D38:D42)</f>
        <v>0</v>
      </c>
      <c r="E37" s="114"/>
    </row>
    <row r="38" spans="1:5" x14ac:dyDescent="0.2">
      <c r="A38" s="29">
        <v>1251</v>
      </c>
      <c r="B38" s="25" t="s">
        <v>247</v>
      </c>
      <c r="C38" s="30">
        <v>0</v>
      </c>
      <c r="D38" s="112">
        <v>0</v>
      </c>
    </row>
    <row r="39" spans="1:5" x14ac:dyDescent="0.2">
      <c r="A39" s="29">
        <v>1252</v>
      </c>
      <c r="B39" s="25" t="s">
        <v>248</v>
      </c>
      <c r="C39" s="30">
        <v>0</v>
      </c>
      <c r="D39" s="112">
        <v>0</v>
      </c>
    </row>
    <row r="40" spans="1:5" x14ac:dyDescent="0.2">
      <c r="A40" s="29">
        <v>1253</v>
      </c>
      <c r="B40" s="25" t="s">
        <v>249</v>
      </c>
      <c r="C40" s="30">
        <v>0</v>
      </c>
      <c r="D40" s="112">
        <v>0</v>
      </c>
    </row>
    <row r="41" spans="1:5" x14ac:dyDescent="0.2">
      <c r="A41" s="29">
        <v>1254</v>
      </c>
      <c r="B41" s="25" t="s">
        <v>250</v>
      </c>
      <c r="C41" s="30">
        <v>0</v>
      </c>
      <c r="D41" s="112">
        <v>0</v>
      </c>
    </row>
    <row r="42" spans="1:5" x14ac:dyDescent="0.2">
      <c r="A42" s="29">
        <v>1259</v>
      </c>
      <c r="B42" s="25" t="s">
        <v>251</v>
      </c>
      <c r="C42" s="30">
        <v>0</v>
      </c>
      <c r="D42" s="112">
        <v>0</v>
      </c>
    </row>
    <row r="43" spans="1:5" x14ac:dyDescent="0.2">
      <c r="B43" s="116" t="s">
        <v>628</v>
      </c>
      <c r="C43" s="115">
        <f>C20+C28+C37</f>
        <v>0</v>
      </c>
      <c r="D43" s="115">
        <f>D20+D28+D37</f>
        <v>0</v>
      </c>
    </row>
    <row r="44" spans="1:5" s="110" customFormat="1" x14ac:dyDescent="0.2"/>
    <row r="45" spans="1:5" x14ac:dyDescent="0.2">
      <c r="A45" s="27" t="s">
        <v>184</v>
      </c>
      <c r="B45" s="27"/>
      <c r="C45" s="27"/>
      <c r="D45" s="27"/>
      <c r="E45" s="27"/>
    </row>
    <row r="46" spans="1:5" x14ac:dyDescent="0.2">
      <c r="A46" s="28" t="s">
        <v>144</v>
      </c>
      <c r="B46" s="28" t="s">
        <v>649</v>
      </c>
      <c r="C46" s="109">
        <v>2023</v>
      </c>
      <c r="D46" s="109">
        <v>2022</v>
      </c>
      <c r="E46" s="28"/>
    </row>
    <row r="47" spans="1:5" s="110" customFormat="1" x14ac:dyDescent="0.2">
      <c r="A47" s="113">
        <v>3210</v>
      </c>
      <c r="B47" s="114" t="s">
        <v>629</v>
      </c>
      <c r="C47" s="115">
        <v>10288.44</v>
      </c>
      <c r="D47" s="115">
        <v>-906737.2</v>
      </c>
    </row>
    <row r="48" spans="1:5" x14ac:dyDescent="0.2">
      <c r="A48" s="111"/>
      <c r="B48" s="116" t="s">
        <v>617</v>
      </c>
      <c r="C48" s="115">
        <f>C51+C63+C91+C94+C49</f>
        <v>0</v>
      </c>
      <c r="D48" s="115">
        <f>D51+D63+D91+D94+D49</f>
        <v>1601060.12</v>
      </c>
    </row>
    <row r="49" spans="1:4" s="110" customFormat="1" x14ac:dyDescent="0.2">
      <c r="A49" s="131">
        <v>5100</v>
      </c>
      <c r="B49" s="132" t="s">
        <v>359</v>
      </c>
      <c r="C49" s="133">
        <f>SUM(C50:C50)</f>
        <v>0</v>
      </c>
      <c r="D49" s="133">
        <f>SUM(D50:D50)</f>
        <v>0</v>
      </c>
    </row>
    <row r="50" spans="1:4" s="110" customFormat="1" x14ac:dyDescent="0.2">
      <c r="A50" s="134">
        <v>5130</v>
      </c>
      <c r="B50" s="135" t="s">
        <v>650</v>
      </c>
      <c r="C50" s="136">
        <v>0</v>
      </c>
      <c r="D50" s="136">
        <v>0</v>
      </c>
    </row>
    <row r="51" spans="1:4" x14ac:dyDescent="0.2">
      <c r="A51" s="113">
        <v>5400</v>
      </c>
      <c r="B51" s="114" t="s">
        <v>424</v>
      </c>
      <c r="C51" s="115">
        <f>C52+C54+C56+C58+C60</f>
        <v>0</v>
      </c>
      <c r="D51" s="115">
        <f>D52+D54+D56+D58+D60</f>
        <v>0</v>
      </c>
    </row>
    <row r="52" spans="1:4" x14ac:dyDescent="0.2">
      <c r="A52" s="111">
        <v>5410</v>
      </c>
      <c r="B52" s="110" t="s">
        <v>618</v>
      </c>
      <c r="C52" s="112">
        <f>C53</f>
        <v>0</v>
      </c>
      <c r="D52" s="112">
        <f>D53</f>
        <v>0</v>
      </c>
    </row>
    <row r="53" spans="1:4" x14ac:dyDescent="0.2">
      <c r="A53" s="111">
        <v>5411</v>
      </c>
      <c r="B53" s="110" t="s">
        <v>426</v>
      </c>
      <c r="C53" s="112">
        <v>0</v>
      </c>
      <c r="D53" s="112">
        <v>0</v>
      </c>
    </row>
    <row r="54" spans="1:4" x14ac:dyDescent="0.2">
      <c r="A54" s="111">
        <v>5420</v>
      </c>
      <c r="B54" s="110" t="s">
        <v>619</v>
      </c>
      <c r="C54" s="112">
        <f>C55</f>
        <v>0</v>
      </c>
      <c r="D54" s="112">
        <f>D55</f>
        <v>0</v>
      </c>
    </row>
    <row r="55" spans="1:4" x14ac:dyDescent="0.2">
      <c r="A55" s="111">
        <v>5421</v>
      </c>
      <c r="B55" s="110" t="s">
        <v>429</v>
      </c>
      <c r="C55" s="112">
        <v>0</v>
      </c>
      <c r="D55" s="112">
        <v>0</v>
      </c>
    </row>
    <row r="56" spans="1:4" x14ac:dyDescent="0.2">
      <c r="A56" s="111">
        <v>5430</v>
      </c>
      <c r="B56" s="110" t="s">
        <v>620</v>
      </c>
      <c r="C56" s="112">
        <f>C57</f>
        <v>0</v>
      </c>
      <c r="D56" s="112">
        <f>D57</f>
        <v>0</v>
      </c>
    </row>
    <row r="57" spans="1:4" x14ac:dyDescent="0.2">
      <c r="A57" s="111">
        <v>5431</v>
      </c>
      <c r="B57" s="110" t="s">
        <v>432</v>
      </c>
      <c r="C57" s="112">
        <v>0</v>
      </c>
      <c r="D57" s="112">
        <v>0</v>
      </c>
    </row>
    <row r="58" spans="1:4" x14ac:dyDescent="0.2">
      <c r="A58" s="111">
        <v>5440</v>
      </c>
      <c r="B58" s="110" t="s">
        <v>621</v>
      </c>
      <c r="C58" s="112">
        <f>C59</f>
        <v>0</v>
      </c>
      <c r="D58" s="112">
        <f>D59</f>
        <v>0</v>
      </c>
    </row>
    <row r="59" spans="1:4" x14ac:dyDescent="0.2">
      <c r="A59" s="111">
        <v>5441</v>
      </c>
      <c r="B59" s="110" t="s">
        <v>621</v>
      </c>
      <c r="C59" s="112">
        <v>0</v>
      </c>
      <c r="D59" s="112">
        <v>0</v>
      </c>
    </row>
    <row r="60" spans="1:4" x14ac:dyDescent="0.2">
      <c r="A60" s="111">
        <v>5450</v>
      </c>
      <c r="B60" s="110" t="s">
        <v>622</v>
      </c>
      <c r="C60" s="112">
        <f>SUM(C61:C62)</f>
        <v>0</v>
      </c>
      <c r="D60" s="112">
        <f>SUM(D61:D62)</f>
        <v>0</v>
      </c>
    </row>
    <row r="61" spans="1:4" x14ac:dyDescent="0.2">
      <c r="A61" s="111">
        <v>5451</v>
      </c>
      <c r="B61" s="110" t="s">
        <v>436</v>
      </c>
      <c r="C61" s="112">
        <v>0</v>
      </c>
      <c r="D61" s="112">
        <v>0</v>
      </c>
    </row>
    <row r="62" spans="1:4" x14ac:dyDescent="0.2">
      <c r="A62" s="111">
        <v>5452</v>
      </c>
      <c r="B62" s="110" t="s">
        <v>437</v>
      </c>
      <c r="C62" s="112">
        <v>0</v>
      </c>
      <c r="D62" s="112">
        <v>0</v>
      </c>
    </row>
    <row r="63" spans="1:4" x14ac:dyDescent="0.2">
      <c r="A63" s="113">
        <v>5500</v>
      </c>
      <c r="B63" s="114" t="s">
        <v>438</v>
      </c>
      <c r="C63" s="115">
        <f>C64+C73+C76+C82</f>
        <v>0</v>
      </c>
      <c r="D63" s="115">
        <f>D64+D73+D76+D82</f>
        <v>985499.37</v>
      </c>
    </row>
    <row r="64" spans="1:4" x14ac:dyDescent="0.2">
      <c r="A64" s="29">
        <v>5510</v>
      </c>
      <c r="B64" s="25" t="s">
        <v>439</v>
      </c>
      <c r="C64" s="30">
        <f>SUM(C65:C72)</f>
        <v>0</v>
      </c>
      <c r="D64" s="30">
        <f>SUM(D65:D72)</f>
        <v>592412.85</v>
      </c>
    </row>
    <row r="65" spans="1:4" x14ac:dyDescent="0.2">
      <c r="A65" s="29">
        <v>5511</v>
      </c>
      <c r="B65" s="25" t="s">
        <v>440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441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442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443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444</v>
      </c>
      <c r="C69" s="30">
        <v>0</v>
      </c>
      <c r="D69" s="30">
        <v>588509.32999999996</v>
      </c>
    </row>
    <row r="70" spans="1:4" x14ac:dyDescent="0.2">
      <c r="A70" s="29">
        <v>5516</v>
      </c>
      <c r="B70" s="25" t="s">
        <v>445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446</v>
      </c>
      <c r="C71" s="30">
        <v>0</v>
      </c>
      <c r="D71" s="30">
        <v>3903.52</v>
      </c>
    </row>
    <row r="72" spans="1:4" x14ac:dyDescent="0.2">
      <c r="A72" s="29">
        <v>5518</v>
      </c>
      <c r="B72" s="25" t="s">
        <v>81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80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447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448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449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450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451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452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453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454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455</v>
      </c>
      <c r="C82" s="30">
        <f>SUM(C83:C90)</f>
        <v>0</v>
      </c>
      <c r="D82" s="30">
        <f>SUM(D83:D90)</f>
        <v>393086.52</v>
      </c>
    </row>
    <row r="83" spans="1:4" x14ac:dyDescent="0.2">
      <c r="A83" s="29">
        <v>5591</v>
      </c>
      <c r="B83" s="25" t="s">
        <v>456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457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458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459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460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355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461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462</v>
      </c>
      <c r="C90" s="30">
        <v>0</v>
      </c>
      <c r="D90" s="30">
        <v>393086.52</v>
      </c>
    </row>
    <row r="91" spans="1:4" x14ac:dyDescent="0.2">
      <c r="A91" s="113">
        <v>5600</v>
      </c>
      <c r="B91" s="114" t="s">
        <v>79</v>
      </c>
      <c r="C91" s="115">
        <f>C92</f>
        <v>0</v>
      </c>
      <c r="D91" s="115">
        <f>D92</f>
        <v>0</v>
      </c>
    </row>
    <row r="92" spans="1:4" x14ac:dyDescent="0.2">
      <c r="A92" s="29">
        <v>5610</v>
      </c>
      <c r="B92" s="25" t="s">
        <v>463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464</v>
      </c>
      <c r="C93" s="30">
        <v>0</v>
      </c>
      <c r="D93" s="30">
        <v>0</v>
      </c>
    </row>
    <row r="94" spans="1:4" x14ac:dyDescent="0.2">
      <c r="A94" s="113">
        <v>2110</v>
      </c>
      <c r="B94" s="119" t="s">
        <v>630</v>
      </c>
      <c r="C94" s="115">
        <f>SUM(C95:C99)</f>
        <v>0</v>
      </c>
      <c r="D94" s="115">
        <f>SUM(D95:D99)</f>
        <v>615560.75</v>
      </c>
    </row>
    <row r="95" spans="1:4" x14ac:dyDescent="0.2">
      <c r="A95" s="111">
        <v>2111</v>
      </c>
      <c r="B95" s="110" t="s">
        <v>631</v>
      </c>
      <c r="C95" s="112">
        <v>0</v>
      </c>
      <c r="D95" s="112">
        <v>0</v>
      </c>
    </row>
    <row r="96" spans="1:4" x14ac:dyDescent="0.2">
      <c r="A96" s="111">
        <v>2112</v>
      </c>
      <c r="B96" s="110" t="s">
        <v>632</v>
      </c>
      <c r="C96" s="112">
        <v>0</v>
      </c>
      <c r="D96" s="112">
        <v>236328.61</v>
      </c>
    </row>
    <row r="97" spans="1:4" x14ac:dyDescent="0.2">
      <c r="A97" s="111">
        <v>2112</v>
      </c>
      <c r="B97" s="110" t="s">
        <v>633</v>
      </c>
      <c r="C97" s="112">
        <v>0</v>
      </c>
      <c r="D97" s="112">
        <v>379232.14</v>
      </c>
    </row>
    <row r="98" spans="1:4" x14ac:dyDescent="0.2">
      <c r="A98" s="111">
        <v>2115</v>
      </c>
      <c r="B98" s="110" t="s">
        <v>634</v>
      </c>
      <c r="C98" s="112">
        <v>0</v>
      </c>
      <c r="D98" s="112">
        <v>0</v>
      </c>
    </row>
    <row r="99" spans="1:4" x14ac:dyDescent="0.2">
      <c r="A99" s="111">
        <v>2114</v>
      </c>
      <c r="B99" s="110" t="s">
        <v>635</v>
      </c>
      <c r="C99" s="112">
        <v>0</v>
      </c>
      <c r="D99" s="112">
        <v>0</v>
      </c>
    </row>
    <row r="100" spans="1:4" x14ac:dyDescent="0.2">
      <c r="A100" s="111"/>
      <c r="B100" s="116" t="s">
        <v>636</v>
      </c>
      <c r="C100" s="115">
        <f>+C101</f>
        <v>0</v>
      </c>
      <c r="D100" s="115">
        <f>+D101</f>
        <v>0</v>
      </c>
    </row>
    <row r="101" spans="1:4" s="110" customFormat="1" x14ac:dyDescent="0.2">
      <c r="A101" s="131">
        <v>3100</v>
      </c>
      <c r="B101" s="137" t="s">
        <v>651</v>
      </c>
      <c r="C101" s="138">
        <f>SUM(C102:C105)</f>
        <v>0</v>
      </c>
      <c r="D101" s="138">
        <f>SUM(D102:D105)</f>
        <v>0</v>
      </c>
    </row>
    <row r="102" spans="1:4" s="110" customFormat="1" x14ac:dyDescent="0.2">
      <c r="A102" s="134"/>
      <c r="B102" s="139" t="s">
        <v>652</v>
      </c>
      <c r="C102" s="140">
        <v>0</v>
      </c>
      <c r="D102" s="140">
        <v>0</v>
      </c>
    </row>
    <row r="103" spans="1:4" s="110" customFormat="1" x14ac:dyDescent="0.2">
      <c r="A103" s="134"/>
      <c r="B103" s="139" t="s">
        <v>653</v>
      </c>
      <c r="C103" s="140">
        <v>0</v>
      </c>
      <c r="D103" s="140">
        <v>0</v>
      </c>
    </row>
    <row r="104" spans="1:4" s="110" customFormat="1" x14ac:dyDescent="0.2">
      <c r="A104" s="134"/>
      <c r="B104" s="139" t="s">
        <v>654</v>
      </c>
      <c r="C104" s="140">
        <v>0</v>
      </c>
      <c r="D104" s="140">
        <v>0</v>
      </c>
    </row>
    <row r="105" spans="1:4" s="110" customFormat="1" x14ac:dyDescent="0.2">
      <c r="A105" s="134"/>
      <c r="B105" s="139" t="s">
        <v>655</v>
      </c>
      <c r="C105" s="140">
        <v>0</v>
      </c>
      <c r="D105" s="140">
        <v>0</v>
      </c>
    </row>
    <row r="106" spans="1:4" s="110" customFormat="1" x14ac:dyDescent="0.2">
      <c r="A106" s="134"/>
      <c r="B106" s="142" t="s">
        <v>656</v>
      </c>
      <c r="C106" s="133">
        <f>+C107</f>
        <v>0</v>
      </c>
      <c r="D106" s="133">
        <f>+D107</f>
        <v>0</v>
      </c>
    </row>
    <row r="107" spans="1:4" s="110" customFormat="1" x14ac:dyDescent="0.2">
      <c r="A107" s="131">
        <v>1270</v>
      </c>
      <c r="B107" s="141" t="s">
        <v>252</v>
      </c>
      <c r="C107" s="138">
        <f>+C108</f>
        <v>0</v>
      </c>
      <c r="D107" s="138">
        <f>+D108</f>
        <v>0</v>
      </c>
    </row>
    <row r="108" spans="1:4" s="110" customFormat="1" x14ac:dyDescent="0.2">
      <c r="A108" s="134">
        <v>1273</v>
      </c>
      <c r="B108" s="135" t="s">
        <v>657</v>
      </c>
      <c r="C108" s="140">
        <v>0</v>
      </c>
      <c r="D108" s="140">
        <v>0</v>
      </c>
    </row>
    <row r="109" spans="1:4" s="110" customFormat="1" x14ac:dyDescent="0.2">
      <c r="A109" s="134"/>
      <c r="B109" s="142" t="s">
        <v>658</v>
      </c>
      <c r="C109" s="133">
        <f>+C110+C112</f>
        <v>0</v>
      </c>
      <c r="D109" s="133">
        <f>+D110+D112</f>
        <v>0</v>
      </c>
    </row>
    <row r="110" spans="1:4" s="110" customFormat="1" x14ac:dyDescent="0.2">
      <c r="A110" s="131">
        <v>4300</v>
      </c>
      <c r="B110" s="137" t="s">
        <v>659</v>
      </c>
      <c r="C110" s="138">
        <f>+C111</f>
        <v>0</v>
      </c>
      <c r="D110" s="143">
        <f>+D111</f>
        <v>0</v>
      </c>
    </row>
    <row r="111" spans="1:4" s="110" customFormat="1" x14ac:dyDescent="0.2">
      <c r="A111" s="134">
        <v>4399</v>
      </c>
      <c r="B111" s="139" t="s">
        <v>352</v>
      </c>
      <c r="C111" s="140">
        <v>0</v>
      </c>
      <c r="D111" s="140">
        <v>0</v>
      </c>
    </row>
    <row r="112" spans="1:4" x14ac:dyDescent="0.2">
      <c r="A112" s="113">
        <v>1120</v>
      </c>
      <c r="B112" s="120" t="s">
        <v>637</v>
      </c>
      <c r="C112" s="115">
        <f>SUM(C113:C121)</f>
        <v>0</v>
      </c>
      <c r="D112" s="115">
        <f>SUM(D113:D121)</f>
        <v>0</v>
      </c>
    </row>
    <row r="113" spans="1:4" x14ac:dyDescent="0.2">
      <c r="A113" s="111">
        <v>1124</v>
      </c>
      <c r="B113" s="121" t="s">
        <v>638</v>
      </c>
      <c r="C113" s="122">
        <v>0</v>
      </c>
      <c r="D113" s="112">
        <v>0</v>
      </c>
    </row>
    <row r="114" spans="1:4" x14ac:dyDescent="0.2">
      <c r="A114" s="111">
        <v>1124</v>
      </c>
      <c r="B114" s="121" t="s">
        <v>639</v>
      </c>
      <c r="C114" s="122">
        <v>0</v>
      </c>
      <c r="D114" s="112">
        <v>0</v>
      </c>
    </row>
    <row r="115" spans="1:4" x14ac:dyDescent="0.2">
      <c r="A115" s="111">
        <v>1124</v>
      </c>
      <c r="B115" s="121" t="s">
        <v>640</v>
      </c>
      <c r="C115" s="122">
        <v>0</v>
      </c>
      <c r="D115" s="112">
        <v>0</v>
      </c>
    </row>
    <row r="116" spans="1:4" x14ac:dyDescent="0.2">
      <c r="A116" s="111">
        <v>1124</v>
      </c>
      <c r="B116" s="121" t="s">
        <v>641</v>
      </c>
      <c r="C116" s="122">
        <v>0</v>
      </c>
      <c r="D116" s="112">
        <v>0</v>
      </c>
    </row>
    <row r="117" spans="1:4" x14ac:dyDescent="0.2">
      <c r="A117" s="111">
        <v>1124</v>
      </c>
      <c r="B117" s="121" t="s">
        <v>642</v>
      </c>
      <c r="C117" s="112">
        <v>0</v>
      </c>
      <c r="D117" s="112">
        <v>0</v>
      </c>
    </row>
    <row r="118" spans="1:4" x14ac:dyDescent="0.2">
      <c r="A118" s="111">
        <v>1124</v>
      </c>
      <c r="B118" s="121" t="s">
        <v>643</v>
      </c>
      <c r="C118" s="112">
        <v>0</v>
      </c>
      <c r="D118" s="112">
        <v>0</v>
      </c>
    </row>
    <row r="119" spans="1:4" x14ac:dyDescent="0.2">
      <c r="A119" s="111">
        <v>1122</v>
      </c>
      <c r="B119" s="121" t="s">
        <v>644</v>
      </c>
      <c r="C119" s="112">
        <v>0</v>
      </c>
      <c r="D119" s="112">
        <v>0</v>
      </c>
    </row>
    <row r="120" spans="1:4" x14ac:dyDescent="0.2">
      <c r="A120" s="111">
        <v>1122</v>
      </c>
      <c r="B120" s="121" t="s">
        <v>645</v>
      </c>
      <c r="C120" s="122">
        <v>0</v>
      </c>
      <c r="D120" s="112">
        <v>0</v>
      </c>
    </row>
    <row r="121" spans="1:4" x14ac:dyDescent="0.2">
      <c r="A121" s="111">
        <v>1122</v>
      </c>
      <c r="B121" s="121" t="s">
        <v>646</v>
      </c>
      <c r="C121" s="112">
        <v>0</v>
      </c>
      <c r="D121" s="112">
        <v>0</v>
      </c>
    </row>
    <row r="122" spans="1:4" x14ac:dyDescent="0.2">
      <c r="A122" s="111"/>
      <c r="B122" s="123" t="s">
        <v>647</v>
      </c>
      <c r="C122" s="115">
        <f>C47+C48+C100-C106-C109</f>
        <v>10288.44</v>
      </c>
      <c r="D122" s="115">
        <f>D47+D48+D100-D106-D109</f>
        <v>694322.92000000016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0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7" t="s">
        <v>188</v>
      </c>
      <c r="B2" s="78" t="s">
        <v>50</v>
      </c>
    </row>
    <row r="3" spans="1:2" x14ac:dyDescent="0.2">
      <c r="B3" s="91"/>
    </row>
    <row r="4" spans="1:2" ht="14.1" customHeight="1" x14ac:dyDescent="0.2">
      <c r="A4" s="92" t="s">
        <v>27</v>
      </c>
      <c r="B4" s="82" t="s">
        <v>78</v>
      </c>
    </row>
    <row r="5" spans="1:2" ht="14.1" customHeight="1" x14ac:dyDescent="0.2">
      <c r="B5" s="82" t="s">
        <v>51</v>
      </c>
    </row>
    <row r="6" spans="1:2" ht="14.1" customHeight="1" x14ac:dyDescent="0.2">
      <c r="B6" s="82" t="s">
        <v>149</v>
      </c>
    </row>
    <row r="7" spans="1:2" ht="14.1" customHeight="1" x14ac:dyDescent="0.2">
      <c r="B7" s="82" t="s">
        <v>150</v>
      </c>
    </row>
    <row r="8" spans="1:2" ht="14.1" customHeight="1" x14ac:dyDescent="0.2"/>
    <row r="9" spans="1:2" x14ac:dyDescent="0.2">
      <c r="A9" s="92" t="s">
        <v>29</v>
      </c>
      <c r="B9" s="84" t="s">
        <v>589</v>
      </c>
    </row>
    <row r="10" spans="1:2" ht="15" customHeight="1" x14ac:dyDescent="0.2">
      <c r="B10" s="84" t="s">
        <v>75</v>
      </c>
    </row>
    <row r="11" spans="1:2" ht="15" customHeight="1" x14ac:dyDescent="0.2">
      <c r="B11" s="94" t="s">
        <v>193</v>
      </c>
    </row>
    <row r="12" spans="1:2" ht="15" customHeight="1" x14ac:dyDescent="0.2"/>
    <row r="13" spans="1:2" x14ac:dyDescent="0.2">
      <c r="A13" s="92" t="s">
        <v>76</v>
      </c>
      <c r="B13" s="82" t="s">
        <v>590</v>
      </c>
    </row>
    <row r="14" spans="1:2" ht="15" customHeight="1" x14ac:dyDescent="0.2">
      <c r="B14" s="8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1" orientation="landscape" horizontalDpi="300" verticalDpi="30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cp:lastPrinted>2023-05-02T21:44:44Z</cp:lastPrinted>
  <dcterms:created xsi:type="dcterms:W3CDTF">2012-12-11T20:36:24Z</dcterms:created>
  <dcterms:modified xsi:type="dcterms:W3CDTF">2023-05-03T02:39:04Z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