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05" firstSheet="1" activeTab="1"/>
  </bookViews>
  <sheets>
    <sheet name="Reporte PPT 2020" sheetId="2" state="hidden" r:id="rId1"/>
    <sheet name="Municipales" sheetId="4" r:id="rId2"/>
  </sheets>
  <definedNames>
    <definedName name="_xlnm._FilterDatabase" localSheetId="1" hidden="1">Municipales!$A$2:$U$4</definedName>
  </definedNames>
  <calcPr calcId="144525"/>
  <customWorkbookViews>
    <customWorkbookView name="Filtro 1" guid="{54813911-EBBA-4EB3-81D7-B19D63BF6174}" maximized="1" windowWidth="0" windowHeight="0" activeSheetId="0"/>
    <customWorkbookView name="Filtro 2" guid="{7CA7B6F1-2415-40AC-960A-DC093BE4D92C}" maximized="1" windowWidth="0" windowHeight="0" activeSheetId="0"/>
  </customWorkbookViews>
</workbook>
</file>

<file path=xl/calcChain.xml><?xml version="1.0" encoding="utf-8"?>
<calcChain xmlns="http://schemas.openxmlformats.org/spreadsheetml/2006/main">
  <c r="K3" i="4" l="1"/>
  <c r="L3" i="4" s="1"/>
  <c r="T3" i="4"/>
  <c r="K4" i="4"/>
  <c r="L4" i="4" s="1"/>
  <c r="T4" i="4"/>
  <c r="U4" i="4" l="1"/>
  <c r="U3" i="4"/>
  <c r="AF54" i="2" l="1"/>
  <c r="AE54" i="2"/>
  <c r="AD54" i="2"/>
  <c r="AB54" i="2"/>
  <c r="AA54" i="2"/>
  <c r="Z54" i="2"/>
  <c r="Y54" i="2"/>
  <c r="AF53" i="2"/>
  <c r="AE53" i="2"/>
  <c r="AD53" i="2"/>
  <c r="AB53" i="2"/>
  <c r="AA53" i="2"/>
  <c r="Z53" i="2"/>
  <c r="Y53" i="2"/>
  <c r="AF52" i="2"/>
  <c r="AE52" i="2"/>
  <c r="AD52" i="2"/>
  <c r="AB52" i="2"/>
  <c r="AA52" i="2"/>
  <c r="Z52" i="2"/>
  <c r="Y52" i="2"/>
  <c r="AF51" i="2"/>
  <c r="AE51" i="2"/>
  <c r="AD51" i="2"/>
  <c r="AB51" i="2"/>
  <c r="AA51" i="2"/>
  <c r="Z51" i="2"/>
  <c r="Y51" i="2"/>
  <c r="AF50" i="2"/>
  <c r="AE50" i="2"/>
  <c r="AD50" i="2"/>
  <c r="AB50" i="2"/>
  <c r="AA50" i="2"/>
  <c r="Z50" i="2"/>
  <c r="Y50" i="2"/>
  <c r="AF49" i="2"/>
  <c r="AE49" i="2"/>
  <c r="AD49" i="2"/>
  <c r="AB49" i="2"/>
  <c r="AA49" i="2"/>
  <c r="Z49" i="2"/>
  <c r="Y49" i="2"/>
  <c r="AF48" i="2"/>
  <c r="AE48" i="2"/>
  <c r="AD48" i="2"/>
  <c r="AB48" i="2"/>
  <c r="AA48" i="2"/>
  <c r="Z48" i="2"/>
  <c r="Y48" i="2"/>
  <c r="L48" i="2"/>
  <c r="K48" i="2"/>
  <c r="J48" i="2"/>
  <c r="H48" i="2"/>
  <c r="G48" i="2"/>
  <c r="F48" i="2"/>
  <c r="E48" i="2"/>
  <c r="AF47" i="2"/>
  <c r="AE47" i="2"/>
  <c r="AD47" i="2"/>
  <c r="AH47" i="2" s="1"/>
  <c r="AB47" i="2"/>
  <c r="AA47" i="2"/>
  <c r="Z47" i="2"/>
  <c r="Y47" i="2"/>
  <c r="L47" i="2"/>
  <c r="K47" i="2"/>
  <c r="J47" i="2"/>
  <c r="H47" i="2"/>
  <c r="G47" i="2"/>
  <c r="F47" i="2"/>
  <c r="E47" i="2"/>
  <c r="AF46" i="2"/>
  <c r="AE46" i="2"/>
  <c r="AD46" i="2"/>
  <c r="AB46" i="2"/>
  <c r="AA46" i="2"/>
  <c r="Z46" i="2"/>
  <c r="Y46" i="2"/>
  <c r="L46" i="2"/>
  <c r="K46" i="2"/>
  <c r="J46" i="2"/>
  <c r="N46" i="2" s="1"/>
  <c r="H46" i="2"/>
  <c r="G46" i="2"/>
  <c r="F46" i="2"/>
  <c r="E46" i="2"/>
  <c r="AF45" i="2"/>
  <c r="AE45" i="2"/>
  <c r="AD45" i="2"/>
  <c r="AB45" i="2"/>
  <c r="AA45" i="2"/>
  <c r="Z45" i="2"/>
  <c r="Y45" i="2"/>
  <c r="L45" i="2"/>
  <c r="K45" i="2"/>
  <c r="J45" i="2"/>
  <c r="N45" i="2" s="1"/>
  <c r="H45" i="2"/>
  <c r="G45" i="2"/>
  <c r="F45" i="2"/>
  <c r="E45" i="2"/>
  <c r="AF44" i="2"/>
  <c r="AE44" i="2"/>
  <c r="AD44" i="2"/>
  <c r="AB44" i="2"/>
  <c r="AA44" i="2"/>
  <c r="Z44" i="2"/>
  <c r="Y44" i="2"/>
  <c r="L44" i="2"/>
  <c r="K44" i="2"/>
  <c r="J44" i="2"/>
  <c r="H44" i="2"/>
  <c r="G44" i="2"/>
  <c r="F44" i="2"/>
  <c r="E44" i="2"/>
  <c r="AF43" i="2"/>
  <c r="AE43" i="2"/>
  <c r="AD43" i="2"/>
  <c r="AB43" i="2"/>
  <c r="AA43" i="2"/>
  <c r="Z43" i="2"/>
  <c r="Y43" i="2"/>
  <c r="L43" i="2"/>
  <c r="K43" i="2"/>
  <c r="J43" i="2"/>
  <c r="H43" i="2"/>
  <c r="G43" i="2"/>
  <c r="F43" i="2"/>
  <c r="E43" i="2"/>
  <c r="AF42" i="2"/>
  <c r="AE42" i="2"/>
  <c r="AD42" i="2"/>
  <c r="AB42" i="2"/>
  <c r="AA42" i="2"/>
  <c r="Z42" i="2"/>
  <c r="Y42" i="2"/>
  <c r="L42" i="2"/>
  <c r="K42" i="2"/>
  <c r="J42" i="2"/>
  <c r="N42" i="2" s="1"/>
  <c r="H42" i="2"/>
  <c r="G42" i="2"/>
  <c r="F42" i="2"/>
  <c r="E42" i="2"/>
  <c r="AF41" i="2"/>
  <c r="AE41" i="2"/>
  <c r="AD41" i="2"/>
  <c r="AB41" i="2"/>
  <c r="AA41" i="2"/>
  <c r="Z41" i="2"/>
  <c r="Y41" i="2"/>
  <c r="L41" i="2"/>
  <c r="K41" i="2"/>
  <c r="J41" i="2"/>
  <c r="H41" i="2"/>
  <c r="G41" i="2"/>
  <c r="F41" i="2"/>
  <c r="E41" i="2"/>
  <c r="AF40" i="2"/>
  <c r="AE40" i="2"/>
  <c r="AD40" i="2"/>
  <c r="AB40" i="2"/>
  <c r="AA40" i="2"/>
  <c r="Z40" i="2"/>
  <c r="Y40" i="2"/>
  <c r="L40" i="2"/>
  <c r="K40" i="2"/>
  <c r="J40" i="2"/>
  <c r="H40" i="2"/>
  <c r="G40" i="2"/>
  <c r="F40" i="2"/>
  <c r="E40" i="2"/>
  <c r="AF39" i="2"/>
  <c r="AE39" i="2"/>
  <c r="AD39" i="2"/>
  <c r="AB39" i="2"/>
  <c r="AA39" i="2"/>
  <c r="Z39" i="2"/>
  <c r="Y39" i="2"/>
  <c r="L39" i="2"/>
  <c r="K39" i="2"/>
  <c r="J39" i="2"/>
  <c r="N39" i="2" s="1"/>
  <c r="H39" i="2"/>
  <c r="G39" i="2"/>
  <c r="F39" i="2"/>
  <c r="E39" i="2"/>
  <c r="AF38" i="2"/>
  <c r="AE38" i="2"/>
  <c r="AD38" i="2"/>
  <c r="AB38" i="2"/>
  <c r="AA38" i="2"/>
  <c r="Z38" i="2"/>
  <c r="Y38" i="2"/>
  <c r="L38" i="2"/>
  <c r="K38" i="2"/>
  <c r="J38" i="2"/>
  <c r="N38" i="2" s="1"/>
  <c r="H38" i="2"/>
  <c r="G38" i="2"/>
  <c r="F38" i="2"/>
  <c r="E38" i="2"/>
  <c r="AF37" i="2"/>
  <c r="AE37" i="2"/>
  <c r="AD37" i="2"/>
  <c r="AH37" i="2" s="1"/>
  <c r="AB37" i="2"/>
  <c r="AA37" i="2"/>
  <c r="Z37" i="2"/>
  <c r="Y37" i="2"/>
  <c r="L37" i="2"/>
  <c r="K37" i="2"/>
  <c r="J37" i="2"/>
  <c r="N37" i="2" s="1"/>
  <c r="H37" i="2"/>
  <c r="G37" i="2"/>
  <c r="F37" i="2"/>
  <c r="E37" i="2"/>
  <c r="AF36" i="2"/>
  <c r="AE36" i="2"/>
  <c r="AD36" i="2"/>
  <c r="AB36" i="2"/>
  <c r="AA36" i="2"/>
  <c r="Z36" i="2"/>
  <c r="Y36" i="2"/>
  <c r="L36" i="2"/>
  <c r="K36" i="2"/>
  <c r="J36" i="2"/>
  <c r="N36" i="2" s="1"/>
  <c r="H36" i="2"/>
  <c r="G36" i="2"/>
  <c r="F36" i="2"/>
  <c r="E36" i="2"/>
  <c r="AF35" i="2"/>
  <c r="AE35" i="2"/>
  <c r="AD35" i="2"/>
  <c r="AB35" i="2"/>
  <c r="AA35" i="2"/>
  <c r="Z35" i="2"/>
  <c r="Y35" i="2"/>
  <c r="L35" i="2"/>
  <c r="K35" i="2"/>
  <c r="J35" i="2"/>
  <c r="H35" i="2"/>
  <c r="G35" i="2"/>
  <c r="F35" i="2"/>
  <c r="E35" i="2"/>
  <c r="AF34" i="2"/>
  <c r="AE34" i="2"/>
  <c r="AD34" i="2"/>
  <c r="AB34" i="2"/>
  <c r="AA34" i="2"/>
  <c r="Z34" i="2"/>
  <c r="Y34" i="2"/>
  <c r="L34" i="2"/>
  <c r="K34" i="2"/>
  <c r="J34" i="2"/>
  <c r="H34" i="2"/>
  <c r="G34" i="2"/>
  <c r="F34" i="2"/>
  <c r="E34" i="2"/>
  <c r="AF33" i="2"/>
  <c r="AE33" i="2"/>
  <c r="AD33" i="2"/>
  <c r="AB33" i="2"/>
  <c r="AA33" i="2"/>
  <c r="Z33" i="2"/>
  <c r="Y33" i="2"/>
  <c r="L33" i="2"/>
  <c r="K33" i="2"/>
  <c r="J33" i="2"/>
  <c r="H33" i="2"/>
  <c r="G33" i="2"/>
  <c r="F33" i="2"/>
  <c r="E33" i="2"/>
  <c r="AF32" i="2"/>
  <c r="AE32" i="2"/>
  <c r="AD32" i="2"/>
  <c r="AB32" i="2"/>
  <c r="AA32" i="2"/>
  <c r="Z32" i="2"/>
  <c r="Y32" i="2"/>
  <c r="L32" i="2"/>
  <c r="K32" i="2"/>
  <c r="J32" i="2"/>
  <c r="N32" i="2" s="1"/>
  <c r="H32" i="2"/>
  <c r="G32" i="2"/>
  <c r="F32" i="2"/>
  <c r="E32" i="2"/>
  <c r="AF31" i="2"/>
  <c r="AE31" i="2"/>
  <c r="AD31" i="2"/>
  <c r="AB31" i="2"/>
  <c r="AA31" i="2"/>
  <c r="Z31" i="2"/>
  <c r="Y31" i="2"/>
  <c r="L31" i="2"/>
  <c r="K31" i="2"/>
  <c r="J31" i="2"/>
  <c r="H31" i="2"/>
  <c r="G31" i="2"/>
  <c r="F31" i="2"/>
  <c r="E31" i="2"/>
  <c r="AF30" i="2"/>
  <c r="AE30" i="2"/>
  <c r="AD30" i="2"/>
  <c r="AB30" i="2"/>
  <c r="AA30" i="2"/>
  <c r="Z30" i="2"/>
  <c r="Y30" i="2"/>
  <c r="L30" i="2"/>
  <c r="K30" i="2"/>
  <c r="J30" i="2"/>
  <c r="H30" i="2"/>
  <c r="G30" i="2"/>
  <c r="F30" i="2"/>
  <c r="E30" i="2"/>
  <c r="L29" i="2"/>
  <c r="K29" i="2"/>
  <c r="J29" i="2"/>
  <c r="H29" i="2"/>
  <c r="H50" i="2" s="1"/>
  <c r="G29" i="2"/>
  <c r="F29" i="2"/>
  <c r="E29" i="2"/>
  <c r="Y19" i="2"/>
  <c r="E19" i="2"/>
  <c r="Y18" i="2"/>
  <c r="E18" i="2"/>
  <c r="Y17" i="2"/>
  <c r="E17" i="2"/>
  <c r="Y16" i="2"/>
  <c r="E16" i="2"/>
  <c r="Y15" i="2"/>
  <c r="E15" i="2"/>
  <c r="Y14" i="2"/>
  <c r="E14" i="2"/>
  <c r="Y13" i="2"/>
  <c r="E13" i="2"/>
  <c r="E22" i="2" s="1"/>
  <c r="AH40" i="2" l="1"/>
  <c r="AH34" i="2"/>
  <c r="Q28" i="2"/>
  <c r="Q15" i="2"/>
  <c r="Q56" i="2"/>
  <c r="Q39" i="2"/>
  <c r="Q50" i="2"/>
  <c r="Q62" i="2"/>
  <c r="AH30" i="2"/>
  <c r="AH49" i="2"/>
  <c r="AG50" i="2"/>
  <c r="Y22" i="2"/>
  <c r="AH42" i="2"/>
  <c r="AH44" i="2"/>
  <c r="AH46" i="2"/>
  <c r="AH52" i="2"/>
  <c r="AH32" i="2" l="1"/>
  <c r="AH39" i="2"/>
  <c r="AH48" i="2"/>
  <c r="AG54" i="2"/>
  <c r="AH41" i="2"/>
  <c r="AH43" i="2"/>
  <c r="AH45" i="2"/>
  <c r="AB56" i="2"/>
  <c r="AH31" i="2"/>
  <c r="AH33" i="2"/>
  <c r="AH38" i="2"/>
  <c r="AH50" i="2"/>
  <c r="M43" i="2"/>
  <c r="I34" i="2"/>
  <c r="AC54" i="2"/>
  <c r="I41" i="2"/>
  <c r="Z19" i="2"/>
  <c r="AC33" i="2"/>
  <c r="AC48" i="2"/>
  <c r="I35" i="2"/>
  <c r="I40" i="2"/>
  <c r="Z16" i="2"/>
  <c r="I38" i="2"/>
  <c r="AC40" i="2"/>
  <c r="AC43" i="2"/>
  <c r="AC30" i="2"/>
  <c r="I44" i="2"/>
  <c r="I48" i="2"/>
  <c r="Q44" i="2"/>
  <c r="I45" i="2"/>
  <c r="AC47" i="2"/>
  <c r="AC34" i="2"/>
  <c r="AC39" i="2"/>
  <c r="AC44" i="2"/>
  <c r="I36" i="2"/>
  <c r="AC37" i="2"/>
  <c r="I32" i="2"/>
  <c r="I29" i="2"/>
  <c r="Q33" i="2"/>
  <c r="AC49" i="2"/>
  <c r="I46" i="2"/>
  <c r="AC41" i="2"/>
  <c r="AC46" i="2"/>
  <c r="I47" i="2"/>
  <c r="Q21" i="2"/>
  <c r="AC50" i="2"/>
  <c r="Z13" i="2"/>
  <c r="AC53" i="2"/>
  <c r="Z15" i="2"/>
  <c r="AC42" i="2"/>
  <c r="I43" i="2"/>
  <c r="AC31" i="2"/>
  <c r="I33" i="2"/>
  <c r="AC36" i="2"/>
  <c r="I30" i="2"/>
  <c r="I37" i="2"/>
  <c r="I31" i="2"/>
  <c r="AC32" i="2"/>
  <c r="I42" i="2"/>
  <c r="I39" i="2"/>
  <c r="AC35" i="2"/>
  <c r="AC51" i="2"/>
  <c r="AC45" i="2"/>
  <c r="AC38" i="2"/>
  <c r="AC52" i="2"/>
  <c r="M42" i="2" l="1"/>
  <c r="N48" i="2"/>
  <c r="N29" i="2"/>
  <c r="N35" i="2"/>
  <c r="N43" i="2"/>
  <c r="AH54" i="2"/>
  <c r="M31" i="2"/>
  <c r="N31" i="2" s="1"/>
  <c r="AG36" i="2"/>
  <c r="AH36" i="2" s="1"/>
  <c r="M41" i="2"/>
  <c r="N41" i="2" s="1"/>
  <c r="M48" i="2"/>
  <c r="AG53" i="2"/>
  <c r="AH53" i="2" s="1"/>
  <c r="M30" i="2"/>
  <c r="M33" i="2"/>
  <c r="N33" i="2" s="1"/>
  <c r="M34" i="2"/>
  <c r="N34" i="2" s="1"/>
  <c r="AG35" i="2"/>
  <c r="M40" i="2"/>
  <c r="N40" i="2" s="1"/>
  <c r="M44" i="2"/>
  <c r="N44" i="2" s="1"/>
  <c r="M47" i="2"/>
  <c r="N47" i="2" s="1"/>
  <c r="AG51" i="2"/>
  <c r="AH51" i="2" s="1"/>
  <c r="F20" i="2"/>
  <c r="Z18" i="2"/>
  <c r="Z20" i="2"/>
  <c r="F18" i="2"/>
  <c r="F16" i="2"/>
  <c r="F13" i="2"/>
  <c r="F19" i="2"/>
  <c r="Z17" i="2"/>
  <c r="F15" i="2"/>
  <c r="F14" i="2"/>
  <c r="Z14" i="2"/>
  <c r="F17" i="2"/>
  <c r="Y20" i="2" l="1"/>
  <c r="E20" i="2"/>
  <c r="N30" i="2"/>
  <c r="AH35" i="2"/>
  <c r="AH55" i="2" s="1"/>
  <c r="N49" i="2"/>
</calcChain>
</file>

<file path=xl/sharedStrings.xml><?xml version="1.0" encoding="utf-8"?>
<sst xmlns="http://schemas.openxmlformats.org/spreadsheetml/2006/main" count="184" uniqueCount="119">
  <si>
    <t>Municipio</t>
  </si>
  <si>
    <t>Abasolo</t>
  </si>
  <si>
    <t>Apaseo el Grande</t>
  </si>
  <si>
    <t>Celaya</t>
  </si>
  <si>
    <t>Cortazar</t>
  </si>
  <si>
    <t>Cuerámaro</t>
  </si>
  <si>
    <t>Doctor Mora</t>
  </si>
  <si>
    <t>Guanajuato</t>
  </si>
  <si>
    <t>Irapuato</t>
  </si>
  <si>
    <t>Jaral del Progreso</t>
  </si>
  <si>
    <t>Jerécuaro</t>
  </si>
  <si>
    <t>León</t>
  </si>
  <si>
    <t>Moroleón</t>
  </si>
  <si>
    <t>Pénjamo</t>
  </si>
  <si>
    <t>Romita</t>
  </si>
  <si>
    <t>Salvatierra</t>
  </si>
  <si>
    <t>San Luis de la Paz</t>
  </si>
  <si>
    <t>Santa Catarina</t>
  </si>
  <si>
    <t>Silao</t>
  </si>
  <si>
    <t>Tarandacuao</t>
  </si>
  <si>
    <t>Tarimoro</t>
  </si>
  <si>
    <t>Uriangato</t>
  </si>
  <si>
    <t>Estatus de PPT en Plataforma 2020</t>
  </si>
  <si>
    <t>GENERAL</t>
  </si>
  <si>
    <r>
      <rPr>
        <b/>
        <sz val="10"/>
        <rFont val="Arial"/>
        <family val="2"/>
      </rPr>
      <t>230</t>
    </r>
    <r>
      <rPr>
        <sz val="10"/>
        <color rgb="FF000000"/>
        <rFont val="Arial"/>
        <family val="2"/>
      </rPr>
      <t xml:space="preserve">
Centros Estatales</t>
    </r>
  </si>
  <si>
    <r>
      <rPr>
        <b/>
        <sz val="10"/>
        <rFont val="Arial"/>
        <family val="2"/>
      </rPr>
      <t>67</t>
    </r>
    <r>
      <rPr>
        <sz val="10"/>
        <color rgb="FF000000"/>
        <rFont val="Arial"/>
        <family val="2"/>
      </rPr>
      <t xml:space="preserve">
Centros Municipales</t>
    </r>
  </si>
  <si>
    <t>Global</t>
  </si>
  <si>
    <t>Sin verificar</t>
  </si>
  <si>
    <t>Sin registro</t>
  </si>
  <si>
    <t>Cargados</t>
  </si>
  <si>
    <t>En captura</t>
  </si>
  <si>
    <t>Aprobados</t>
  </si>
  <si>
    <t>No aprobados1</t>
  </si>
  <si>
    <t>No aprobados</t>
  </si>
  <si>
    <t>Pendientes de Dictaminar</t>
  </si>
  <si>
    <t>% de Avance</t>
  </si>
  <si>
    <t>Total:</t>
  </si>
  <si>
    <t>Datos por Dependencia/Entidad</t>
  </si>
  <si>
    <t>Datos por Municipio</t>
  </si>
  <si>
    <t>% de Avance de la Carga</t>
  </si>
  <si>
    <t>#</t>
  </si>
  <si>
    <t>Pendiente de Dictaminar</t>
  </si>
  <si>
    <t>CECyTE</t>
  </si>
  <si>
    <t>EDUCAFIN</t>
  </si>
  <si>
    <t>ISSEG</t>
  </si>
  <si>
    <t>IECA</t>
  </si>
  <si>
    <t xml:space="preserve">% </t>
  </si>
  <si>
    <t>ITESS</t>
  </si>
  <si>
    <t>SDAyR</t>
  </si>
  <si>
    <t>SDES</t>
  </si>
  <si>
    <t>SDSH</t>
  </si>
  <si>
    <t>Dolores Hidalgo</t>
  </si>
  <si>
    <t>SEG</t>
  </si>
  <si>
    <t>SFIA</t>
  </si>
  <si>
    <t>SG</t>
  </si>
  <si>
    <t>SMAOT</t>
  </si>
  <si>
    <t>SSG</t>
  </si>
  <si>
    <t>Santa Cruz de J.R.</t>
  </si>
  <si>
    <t>SSP</t>
  </si>
  <si>
    <t>SP</t>
  </si>
  <si>
    <t>SDIFEG</t>
  </si>
  <si>
    <t>UPG</t>
  </si>
  <si>
    <t>UPJR</t>
  </si>
  <si>
    <t>UTSOE</t>
  </si>
  <si>
    <t>San Francisco del R.</t>
  </si>
  <si>
    <t>UVEG</t>
  </si>
  <si>
    <t>Cargado</t>
  </si>
  <si>
    <t>San Miguel de A.</t>
  </si>
  <si>
    <t>No Aprobados1</t>
  </si>
  <si>
    <t>No Aprobados</t>
  </si>
  <si>
    <t>gtofiscalizacion</t>
  </si>
  <si>
    <t>Dirección de Fiscalización Y Control de Reglamentos de Guanajuato</t>
  </si>
  <si>
    <t>jerdif</t>
  </si>
  <si>
    <t>Sistema para el Desarollo Integral de la Familia de Jerécuaro</t>
  </si>
  <si>
    <t>sildif</t>
  </si>
  <si>
    <t>Sistema para el Desarrollo Integral de la Familia de Silao</t>
  </si>
  <si>
    <t>silurbano</t>
  </si>
  <si>
    <t>Desarrollo Urbano de Silao</t>
  </si>
  <si>
    <t>slvayuntamiento</t>
  </si>
  <si>
    <t>Secretaría del H. Ayuntamiento de Salvatierra</t>
  </si>
  <si>
    <t>slvmigrantes</t>
  </si>
  <si>
    <t>Coordinacion de Atencion al Migrante de Salvatierra</t>
  </si>
  <si>
    <t>slvurbano</t>
  </si>
  <si>
    <t>Desarrollo Urbano y de Medio Ambiente de Salvatierra</t>
  </si>
  <si>
    <t>uritransito</t>
  </si>
  <si>
    <t>Dirección de Tránsito y Transporte de Uriangato</t>
  </si>
  <si>
    <t>sgjulcaguanajuato</t>
  </si>
  <si>
    <t>Junta Local de Conciliación y Arbitraje de Guanajuato</t>
  </si>
  <si>
    <t>Clave</t>
  </si>
  <si>
    <t>Centro de Atención</t>
  </si>
  <si>
    <t>Dependencia</t>
  </si>
  <si>
    <t>Categorización</t>
  </si>
  <si>
    <t>S+</t>
  </si>
  <si>
    <t>S-</t>
  </si>
  <si>
    <t>juvdif</t>
  </si>
  <si>
    <t>Sistema para el Desarrollo Integral de la Familia de Juventino Rosas</t>
  </si>
  <si>
    <t>Municipio de Santa Cruz de Juventino Rosas</t>
  </si>
  <si>
    <t>juvsalud</t>
  </si>
  <si>
    <t>Coordinación de Salud de Juventino Rosas</t>
  </si>
  <si>
    <t>Imagen</t>
  </si>
  <si>
    <t>Información</t>
  </si>
  <si>
    <t>Tiempo</t>
  </si>
  <si>
    <t>Trato</t>
  </si>
  <si>
    <t>Confianza</t>
  </si>
  <si>
    <t>Resultado Percepción ciudadana</t>
  </si>
  <si>
    <t>Codificado</t>
  </si>
  <si>
    <t>Protocolo del servicio</t>
  </si>
  <si>
    <t>Catálogo de trámites y servicios.</t>
  </si>
  <si>
    <t>Imagen institucional</t>
  </si>
  <si>
    <t>Servicio bajo condiciones especiales</t>
  </si>
  <si>
    <t>Necesidades del ciudadano</t>
  </si>
  <si>
    <t>Buenas prácticas</t>
  </si>
  <si>
    <t>Resultado MGS</t>
  </si>
  <si>
    <t>Primera condición</t>
  </si>
  <si>
    <t>Tercera condición</t>
  </si>
  <si>
    <t>Datos Generales</t>
  </si>
  <si>
    <t>Percepción ciudadana</t>
  </si>
  <si>
    <t>Modelo de Gestión del Servicio GTO</t>
  </si>
  <si>
    <t>Resultado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</si>
</sst>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000"/>
  </numFmts>
  <fonts count="33" x14ac:knownFonts="1">
    <font>
      <sz val="10"/>
      <color rgb="FF000000"/>
      <name val="Arial"/>
    </font>
    <font>
      <b/>
      <sz val="12"/>
      <color theme="1"/>
      <name val="Arial"/>
      <family val="2"/>
    </font>
    <font>
      <b/>
      <sz val="18"/>
      <color theme="1"/>
      <name val="Calibri"/>
      <family val="2"/>
    </font>
    <font>
      <sz val="14"/>
      <color rgb="FFFFFFFF"/>
      <name val="Calibri"/>
      <family val="2"/>
    </font>
    <font>
      <b/>
      <sz val="12"/>
      <color rgb="FFFFFFFF"/>
      <name val="Calibri"/>
      <family val="2"/>
    </font>
    <font>
      <sz val="10"/>
      <name val="Arial"/>
      <family val="2"/>
    </font>
    <font>
      <b/>
      <sz val="24"/>
      <color theme="1"/>
      <name val="Calibri"/>
      <family val="2"/>
    </font>
    <font>
      <sz val="18"/>
      <color rgb="FFFFFFFF"/>
      <name val="Calibri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sz val="14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FFFFFF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4"/>
      <color rgb="FF00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CCCCCC"/>
      <name val="Calibri"/>
      <family val="2"/>
    </font>
    <font>
      <b/>
      <sz val="14"/>
      <color rgb="FFFFFFFF"/>
      <name val="Calibri"/>
      <family val="2"/>
    </font>
    <font>
      <b/>
      <sz val="10"/>
      <name val="Arial"/>
      <family val="2"/>
    </font>
    <font>
      <sz val="11"/>
      <color rgb="FF000000"/>
      <name val="Calibri"/>
      <family val="2"/>
    </font>
    <font>
      <sz val="10"/>
      <name val="Calibri"/>
      <family val="2"/>
    </font>
    <font>
      <b/>
      <sz val="14"/>
      <color theme="0"/>
      <name val="Calibri"/>
      <family val="2"/>
    </font>
    <font>
      <i/>
      <sz val="10"/>
      <name val="Calibri"/>
      <family val="2"/>
    </font>
    <font>
      <b/>
      <sz val="14"/>
      <color theme="5" tint="0.89999084444715716"/>
      <name val="Calibri"/>
      <family val="2"/>
    </font>
    <font>
      <b/>
      <sz val="11"/>
      <color theme="5" tint="0.89999084444715716"/>
      <name val="Calibri"/>
      <family val="2"/>
    </font>
    <font>
      <b/>
      <sz val="11"/>
      <color theme="0"/>
      <name val="Calibri"/>
      <family val="2"/>
    </font>
    <font>
      <b/>
      <sz val="14"/>
      <color theme="2" tint="-4.9989318521683403E-2"/>
      <name val="Calibri"/>
      <family val="2"/>
    </font>
    <font>
      <b/>
      <sz val="11"/>
      <color theme="2" tint="-4.9989318521683403E-2"/>
      <name val="Calibri"/>
      <family val="2"/>
    </font>
    <font>
      <b/>
      <sz val="12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D9D9D9"/>
        <bgColor rgb="FFD9D9D9"/>
      </patternFill>
    </fill>
    <fill>
      <patternFill patternType="solid">
        <fgColor rgb="FF10A2A3"/>
        <bgColor rgb="FF10A2A3"/>
      </patternFill>
    </fill>
    <fill>
      <patternFill patternType="solid">
        <fgColor rgb="FFF07D00"/>
        <bgColor rgb="FFF07D00"/>
      </patternFill>
    </fill>
    <fill>
      <patternFill patternType="solid">
        <fgColor rgb="FFEC63A0"/>
        <bgColor rgb="FFEC63A0"/>
      </patternFill>
    </fill>
    <fill>
      <patternFill patternType="solid">
        <fgColor rgb="FF00A8E7"/>
        <bgColor rgb="FF00A8E7"/>
      </patternFill>
    </fill>
    <fill>
      <patternFill patternType="solid">
        <fgColor rgb="FF000000"/>
        <bgColor rgb="FF000000"/>
      </patternFill>
    </fill>
    <fill>
      <patternFill patternType="solid">
        <fgColor rgb="FF007BC3"/>
        <bgColor rgb="FF007BC3"/>
      </patternFill>
    </fill>
    <fill>
      <patternFill patternType="solid">
        <fgColor rgb="FFFF9900"/>
        <bgColor rgb="FFFF9900"/>
      </patternFill>
    </fill>
    <fill>
      <patternFill patternType="solid">
        <fgColor rgb="FF78909C"/>
        <bgColor rgb="FF78909C"/>
      </patternFill>
    </fill>
    <fill>
      <patternFill patternType="solid">
        <fgColor rgb="FF93C47D"/>
        <bgColor rgb="FF93C47D"/>
      </patternFill>
    </fill>
    <fill>
      <patternFill patternType="solid">
        <fgColor rgb="FF6AA84F"/>
        <bgColor rgb="FF6AA84F"/>
      </patternFill>
    </fill>
    <fill>
      <patternFill patternType="solid">
        <fgColor rgb="FF38761D"/>
        <bgColor rgb="FF38761D"/>
      </patternFill>
    </fill>
    <fill>
      <patternFill patternType="solid">
        <fgColor rgb="FFCC0000"/>
        <bgColor rgb="FFCC0000"/>
      </patternFill>
    </fill>
    <fill>
      <patternFill patternType="solid">
        <fgColor rgb="FFC27BA0"/>
        <bgColor rgb="FFC27BA0"/>
      </patternFill>
    </fill>
    <fill>
      <patternFill patternType="solid">
        <fgColor theme="6"/>
        <bgColor theme="6"/>
      </patternFill>
    </fill>
    <fill>
      <patternFill patternType="solid">
        <fgColor rgb="FFDEEAF6"/>
        <bgColor rgb="FFDEEAF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800000"/>
        <bgColor indexed="64"/>
      </patternFill>
    </fill>
  </fills>
  <borders count="25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</borders>
  <cellStyleXfs count="1">
    <xf numFmtId="0" fontId="0" fillId="0" borderId="0"/>
  </cellStyleXfs>
  <cellXfs count="198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3" fillId="7" borderId="0" xfId="0" applyFont="1" applyFill="1" applyAlignment="1">
      <alignment horizontal="center"/>
    </xf>
    <xf numFmtId="0" fontId="1" fillId="8" borderId="0" xfId="0" applyFont="1" applyFill="1" applyAlignment="1">
      <alignment horizontal="center" vertical="center"/>
    </xf>
    <xf numFmtId="0" fontId="3" fillId="8" borderId="0" xfId="0" applyFont="1" applyFill="1" applyAlignment="1">
      <alignment horizontal="center"/>
    </xf>
    <xf numFmtId="0" fontId="1" fillId="11" borderId="0" xfId="0" applyFont="1" applyFill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8" fillId="0" borderId="0" xfId="0" applyFont="1" applyAlignment="1"/>
    <xf numFmtId="0" fontId="8" fillId="0" borderId="5" xfId="0" applyFont="1" applyBorder="1" applyAlignment="1"/>
    <xf numFmtId="0" fontId="8" fillId="0" borderId="4" xfId="0" applyFont="1" applyBorder="1" applyAlignment="1"/>
    <xf numFmtId="0" fontId="9" fillId="0" borderId="5" xfId="0" applyFont="1" applyBorder="1"/>
    <xf numFmtId="0" fontId="8" fillId="0" borderId="0" xfId="0" applyFont="1"/>
    <xf numFmtId="0" fontId="8" fillId="0" borderId="5" xfId="0" applyFont="1" applyBorder="1"/>
    <xf numFmtId="0" fontId="8" fillId="0" borderId="4" xfId="0" applyFont="1" applyBorder="1"/>
    <xf numFmtId="0" fontId="9" fillId="0" borderId="4" xfId="0" applyFont="1" applyBorder="1"/>
    <xf numFmtId="0" fontId="8" fillId="0" borderId="6" xfId="0" applyFont="1" applyBorder="1"/>
    <xf numFmtId="0" fontId="8" fillId="0" borderId="7" xfId="0" applyFont="1" applyBorder="1"/>
    <xf numFmtId="0" fontId="8" fillId="0" borderId="8" xfId="0" applyFont="1" applyBorder="1"/>
    <xf numFmtId="0" fontId="9" fillId="0" borderId="7" xfId="0" applyFont="1" applyBorder="1"/>
    <xf numFmtId="0" fontId="9" fillId="0" borderId="8" xfId="0" applyFont="1" applyBorder="1"/>
    <xf numFmtId="0" fontId="8" fillId="0" borderId="18" xfId="0" applyFont="1" applyBorder="1" applyAlignment="1">
      <alignment horizontal="center"/>
    </xf>
    <xf numFmtId="9" fontId="11" fillId="3" borderId="18" xfId="0" applyNumberFormat="1" applyFont="1" applyFill="1" applyBorder="1" applyAlignment="1">
      <alignment horizontal="center"/>
    </xf>
    <xf numFmtId="0" fontId="8" fillId="0" borderId="19" xfId="0" applyFont="1" applyBorder="1"/>
    <xf numFmtId="0" fontId="9" fillId="0" borderId="19" xfId="0" applyFont="1" applyBorder="1"/>
    <xf numFmtId="0" fontId="8" fillId="0" borderId="0" xfId="0" applyFont="1" applyAlignment="1">
      <alignment horizontal="center"/>
    </xf>
    <xf numFmtId="0" fontId="8" fillId="0" borderId="20" xfId="0" applyFont="1" applyBorder="1"/>
    <xf numFmtId="0" fontId="8" fillId="3" borderId="20" xfId="0" applyFont="1" applyFill="1" applyBorder="1"/>
    <xf numFmtId="0" fontId="8" fillId="3" borderId="0" xfId="0" applyFont="1" applyFill="1"/>
    <xf numFmtId="0" fontId="8" fillId="3" borderId="0" xfId="0" applyFont="1" applyFill="1" applyAlignment="1">
      <alignment horizontal="center"/>
    </xf>
    <xf numFmtId="0" fontId="9" fillId="3" borderId="0" xfId="0" applyFont="1" applyFill="1"/>
    <xf numFmtId="0" fontId="15" fillId="0" borderId="21" xfId="0" applyFont="1" applyBorder="1" applyAlignment="1">
      <alignment horizontal="center"/>
    </xf>
    <xf numFmtId="0" fontId="15" fillId="3" borderId="0" xfId="0" applyFont="1" applyFill="1" applyAlignment="1">
      <alignment horizontal="center"/>
    </xf>
    <xf numFmtId="0" fontId="8" fillId="0" borderId="9" xfId="0" applyFont="1" applyBorder="1"/>
    <xf numFmtId="0" fontId="8" fillId="0" borderId="10" xfId="0" applyFont="1" applyBorder="1"/>
    <xf numFmtId="0" fontId="8" fillId="0" borderId="11" xfId="0" applyFont="1" applyBorder="1"/>
    <xf numFmtId="0" fontId="8" fillId="3" borderId="9" xfId="0" applyFont="1" applyFill="1" applyBorder="1"/>
    <xf numFmtId="0" fontId="8" fillId="3" borderId="10" xfId="0" applyFont="1" applyFill="1" applyBorder="1"/>
    <xf numFmtId="0" fontId="9" fillId="0" borderId="10" xfId="0" applyFont="1" applyBorder="1"/>
    <xf numFmtId="0" fontId="9" fillId="0" borderId="11" xfId="0" applyFont="1" applyBorder="1"/>
    <xf numFmtId="0" fontId="15" fillId="0" borderId="0" xfId="0" applyFont="1" applyAlignment="1">
      <alignment horizontal="center"/>
    </xf>
    <xf numFmtId="0" fontId="16" fillId="3" borderId="0" xfId="0" applyFont="1" applyFill="1" applyAlignment="1">
      <alignment vertical="center" wrapText="1"/>
    </xf>
    <xf numFmtId="0" fontId="18" fillId="3" borderId="0" xfId="0" applyFont="1" applyFill="1" applyAlignment="1">
      <alignment horizontal="left"/>
    </xf>
    <xf numFmtId="0" fontId="18" fillId="3" borderId="4" xfId="0" applyFont="1" applyFill="1" applyBorder="1" applyAlignment="1">
      <alignment horizontal="left"/>
    </xf>
    <xf numFmtId="0" fontId="16" fillId="3" borderId="0" xfId="0" applyFont="1" applyFill="1" applyAlignment="1">
      <alignment horizontal="left"/>
    </xf>
    <xf numFmtId="0" fontId="13" fillId="19" borderId="18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 vertical="center"/>
    </xf>
    <xf numFmtId="0" fontId="8" fillId="5" borderId="18" xfId="0" applyFont="1" applyFill="1" applyBorder="1" applyAlignment="1">
      <alignment horizontal="center" vertical="center"/>
    </xf>
    <xf numFmtId="0" fontId="12" fillId="10" borderId="18" xfId="0" applyFont="1" applyFill="1" applyBorder="1" applyAlignment="1">
      <alignment horizontal="center" vertical="center"/>
    </xf>
    <xf numFmtId="0" fontId="12" fillId="15" borderId="18" xfId="0" applyFont="1" applyFill="1" applyBorder="1" applyAlignment="1">
      <alignment horizontal="center" vertical="center"/>
    </xf>
    <xf numFmtId="0" fontId="13" fillId="16" borderId="18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3" fillId="17" borderId="18" xfId="0" applyFont="1" applyFill="1" applyBorder="1" applyAlignment="1">
      <alignment horizontal="center" vertical="center" wrapText="1"/>
    </xf>
    <xf numFmtId="0" fontId="13" fillId="18" borderId="18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vertical="center" wrapText="1"/>
    </xf>
    <xf numFmtId="0" fontId="8" fillId="3" borderId="4" xfId="0" applyFont="1" applyFill="1" applyBorder="1" applyAlignment="1">
      <alignment vertical="center" wrapText="1"/>
    </xf>
    <xf numFmtId="0" fontId="13" fillId="15" borderId="18" xfId="0" applyFont="1" applyFill="1" applyBorder="1" applyAlignment="1">
      <alignment horizontal="left" vertical="center"/>
    </xf>
    <xf numFmtId="0" fontId="19" fillId="3" borderId="18" xfId="0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/>
    </xf>
    <xf numFmtId="9" fontId="16" fillId="3" borderId="18" xfId="0" applyNumberFormat="1" applyFont="1" applyFill="1" applyBorder="1" applyAlignment="1">
      <alignment horizontal="center" vertical="center"/>
    </xf>
    <xf numFmtId="0" fontId="12" fillId="13" borderId="18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8" fillId="5" borderId="18" xfId="0" applyFont="1" applyFill="1" applyBorder="1" applyAlignment="1">
      <alignment horizontal="center"/>
    </xf>
    <xf numFmtId="0" fontId="12" fillId="10" borderId="18" xfId="0" applyFont="1" applyFill="1" applyBorder="1" applyAlignment="1">
      <alignment horizontal="center"/>
    </xf>
    <xf numFmtId="0" fontId="12" fillId="15" borderId="12" xfId="0" applyFont="1" applyFill="1" applyBorder="1" applyAlignment="1">
      <alignment horizontal="center"/>
    </xf>
    <xf numFmtId="0" fontId="13" fillId="16" borderId="14" xfId="0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center" vertical="center" wrapText="1"/>
    </xf>
    <xf numFmtId="9" fontId="16" fillId="16" borderId="18" xfId="0" applyNumberFormat="1" applyFont="1" applyFill="1" applyBorder="1" applyAlignment="1">
      <alignment horizontal="center" vertical="center"/>
    </xf>
    <xf numFmtId="0" fontId="13" fillId="15" borderId="18" xfId="0" applyFont="1" applyFill="1" applyBorder="1" applyAlignment="1">
      <alignment vertical="center" wrapText="1"/>
    </xf>
    <xf numFmtId="0" fontId="19" fillId="3" borderId="23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 vertical="center" wrapText="1"/>
    </xf>
    <xf numFmtId="9" fontId="16" fillId="3" borderId="23" xfId="0" applyNumberFormat="1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vertical="center" wrapText="1"/>
    </xf>
    <xf numFmtId="0" fontId="19" fillId="3" borderId="18" xfId="0" applyFont="1" applyFill="1" applyBorder="1" applyAlignment="1">
      <alignment horizontal="center"/>
    </xf>
    <xf numFmtId="0" fontId="16" fillId="3" borderId="18" xfId="0" applyFont="1" applyFill="1" applyBorder="1" applyAlignment="1">
      <alignment horizontal="center" vertical="center" wrapText="1"/>
    </xf>
    <xf numFmtId="9" fontId="16" fillId="3" borderId="18" xfId="0" applyNumberFormat="1" applyFont="1" applyFill="1" applyBorder="1" applyAlignment="1">
      <alignment horizontal="center"/>
    </xf>
    <xf numFmtId="0" fontId="16" fillId="3" borderId="18" xfId="0" applyFont="1" applyFill="1" applyBorder="1" applyAlignment="1">
      <alignment horizontal="center" vertical="center"/>
    </xf>
    <xf numFmtId="0" fontId="13" fillId="15" borderId="18" xfId="0" applyFont="1" applyFill="1" applyBorder="1" applyAlignment="1">
      <alignment vertical="center" wrapText="1"/>
    </xf>
    <xf numFmtId="0" fontId="8" fillId="3" borderId="18" xfId="0" applyFont="1" applyFill="1" applyBorder="1" applyAlignment="1">
      <alignment horizontal="center"/>
    </xf>
    <xf numFmtId="0" fontId="20" fillId="0" borderId="0" xfId="0" applyFont="1"/>
    <xf numFmtId="0" fontId="18" fillId="3" borderId="0" xfId="0" applyFont="1" applyFill="1" applyAlignment="1">
      <alignment horizontal="left"/>
    </xf>
    <xf numFmtId="0" fontId="13" fillId="3" borderId="0" xfId="0" applyFont="1" applyFill="1" applyAlignment="1">
      <alignment horizontal="center"/>
    </xf>
    <xf numFmtId="0" fontId="16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12" fillId="3" borderId="0" xfId="0" applyFont="1" applyFill="1" applyAlignment="1">
      <alignment horizontal="center"/>
    </xf>
    <xf numFmtId="0" fontId="20" fillId="3" borderId="0" xfId="0" applyFont="1" applyFill="1" applyAlignment="1">
      <alignment horizontal="center" vertical="top"/>
    </xf>
    <xf numFmtId="0" fontId="12" fillId="3" borderId="0" xfId="0" applyFont="1" applyFill="1" applyAlignment="1">
      <alignment horizontal="center" wrapText="1"/>
    </xf>
    <xf numFmtId="0" fontId="15" fillId="3" borderId="18" xfId="0" applyFont="1" applyFill="1" applyBorder="1" applyAlignment="1">
      <alignment vertical="center" wrapText="1"/>
    </xf>
    <xf numFmtId="0" fontId="8" fillId="5" borderId="18" xfId="0" applyFont="1" applyFill="1" applyBorder="1" applyAlignment="1">
      <alignment horizontal="center" vertical="center" wrapText="1"/>
    </xf>
    <xf numFmtId="0" fontId="12" fillId="10" borderId="18" xfId="0" applyFont="1" applyFill="1" applyBorder="1" applyAlignment="1">
      <alignment horizontal="center" vertical="center" wrapText="1"/>
    </xf>
    <xf numFmtId="0" fontId="12" fillId="13" borderId="0" xfId="0" applyFont="1" applyFill="1" applyAlignment="1">
      <alignment horizontal="center"/>
    </xf>
    <xf numFmtId="0" fontId="12" fillId="15" borderId="18" xfId="0" applyFont="1" applyFill="1" applyBorder="1" applyAlignment="1">
      <alignment horizontal="center"/>
    </xf>
    <xf numFmtId="0" fontId="20" fillId="3" borderId="0" xfId="0" applyFont="1" applyFill="1" applyAlignment="1">
      <alignment horizontal="center" wrapText="1"/>
    </xf>
    <xf numFmtId="0" fontId="9" fillId="0" borderId="16" xfId="0" applyFont="1" applyBorder="1"/>
    <xf numFmtId="0" fontId="9" fillId="0" borderId="15" xfId="0" applyFont="1" applyBorder="1"/>
    <xf numFmtId="0" fontId="9" fillId="0" borderId="17" xfId="0" applyFont="1" applyBorder="1"/>
    <xf numFmtId="0" fontId="16" fillId="3" borderId="18" xfId="0" applyFont="1" applyFill="1" applyBorder="1" applyAlignment="1">
      <alignment vertical="center"/>
    </xf>
    <xf numFmtId="0" fontId="14" fillId="3" borderId="18" xfId="0" applyFont="1" applyFill="1" applyBorder="1" applyAlignment="1">
      <alignment vertical="center"/>
    </xf>
    <xf numFmtId="0" fontId="14" fillId="3" borderId="12" xfId="0" applyFont="1" applyFill="1" applyBorder="1" applyAlignment="1"/>
    <xf numFmtId="0" fontId="23" fillId="0" borderId="0" xfId="0" applyFont="1" applyAlignment="1"/>
    <xf numFmtId="0" fontId="24" fillId="21" borderId="24" xfId="0" applyFont="1" applyFill="1" applyBorder="1" applyAlignment="1">
      <alignment horizontal="left" vertical="center" wrapText="1"/>
    </xf>
    <xf numFmtId="0" fontId="24" fillId="21" borderId="24" xfId="0" applyFont="1" applyFill="1" applyBorder="1" applyAlignment="1">
      <alignment horizontal="left" vertical="center"/>
    </xf>
    <xf numFmtId="165" fontId="24" fillId="22" borderId="0" xfId="0" applyNumberFormat="1" applyFont="1" applyFill="1" applyAlignment="1">
      <alignment horizontal="center" vertical="center" wrapText="1"/>
    </xf>
    <xf numFmtId="0" fontId="28" fillId="23" borderId="0" xfId="0" applyFont="1" applyFill="1" applyAlignment="1">
      <alignment horizontal="center" vertical="center" wrapText="1"/>
    </xf>
    <xf numFmtId="0" fontId="31" fillId="24" borderId="0" xfId="0" applyFont="1" applyFill="1" applyAlignment="1">
      <alignment horizontal="center" vertical="center"/>
    </xf>
    <xf numFmtId="165" fontId="32" fillId="21" borderId="0" xfId="0" applyNumberFormat="1" applyFont="1" applyFill="1" applyAlignment="1">
      <alignment horizontal="center" vertical="center"/>
    </xf>
    <xf numFmtId="0" fontId="24" fillId="25" borderId="0" xfId="0" applyFont="1" applyFill="1" applyAlignment="1">
      <alignment horizontal="center" vertical="center" wrapText="1"/>
    </xf>
    <xf numFmtId="165" fontId="24" fillId="25" borderId="0" xfId="0" applyNumberFormat="1" applyFont="1" applyFill="1" applyAlignment="1">
      <alignment horizontal="center" vertical="center" wrapText="1"/>
    </xf>
    <xf numFmtId="0" fontId="29" fillId="26" borderId="0" xfId="0" applyFont="1" applyFill="1" applyAlignment="1">
      <alignment horizontal="center" vertical="center" wrapText="1"/>
    </xf>
    <xf numFmtId="165" fontId="26" fillId="22" borderId="0" xfId="0" applyNumberFormat="1" applyFont="1" applyFill="1" applyAlignment="1">
      <alignment horizontal="center" vertical="center" wrapText="1"/>
    </xf>
    <xf numFmtId="0" fontId="12" fillId="15" borderId="22" xfId="0" applyFont="1" applyFill="1" applyBorder="1" applyAlignment="1">
      <alignment horizontal="center" vertical="center" wrapText="1"/>
    </xf>
    <xf numFmtId="0" fontId="5" fillId="3" borderId="23" xfId="0" applyFont="1" applyFill="1" applyBorder="1"/>
    <xf numFmtId="0" fontId="8" fillId="3" borderId="12" xfId="0" applyFont="1" applyFill="1" applyBorder="1" applyAlignment="1">
      <alignment horizontal="center" vertical="center"/>
    </xf>
    <xf numFmtId="0" fontId="5" fillId="0" borderId="14" xfId="0" applyFont="1" applyBorder="1"/>
    <xf numFmtId="0" fontId="3" fillId="14" borderId="12" xfId="0" applyFont="1" applyFill="1" applyBorder="1" applyAlignment="1">
      <alignment horizontal="center"/>
    </xf>
    <xf numFmtId="0" fontId="5" fillId="0" borderId="13" xfId="0" applyFont="1" applyBorder="1"/>
    <xf numFmtId="0" fontId="8" fillId="5" borderId="12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7" xfId="0" applyFont="1" applyBorder="1"/>
    <xf numFmtId="0" fontId="5" fillId="0" borderId="8" xfId="0" applyFont="1" applyBorder="1"/>
    <xf numFmtId="0" fontId="5" fillId="0" borderId="20" xfId="0" applyFont="1" applyBorder="1"/>
    <xf numFmtId="0" fontId="0" fillId="0" borderId="0" xfId="0" applyFont="1" applyAlignment="1"/>
    <xf numFmtId="0" fontId="5" fillId="0" borderId="19" xfId="0" applyFont="1" applyBorder="1"/>
    <xf numFmtId="0" fontId="5" fillId="0" borderId="9" xfId="0" applyFont="1" applyBorder="1"/>
    <xf numFmtId="0" fontId="5" fillId="0" borderId="10" xfId="0" applyFont="1" applyBorder="1"/>
    <xf numFmtId="0" fontId="5" fillId="0" borderId="11" xfId="0" applyFont="1" applyBorder="1"/>
    <xf numFmtId="0" fontId="12" fillId="10" borderId="12" xfId="0" applyFont="1" applyFill="1" applyBorder="1" applyAlignment="1">
      <alignment horizontal="center" vertical="center"/>
    </xf>
    <xf numFmtId="0" fontId="12" fillId="15" borderId="12" xfId="0" applyFont="1" applyFill="1" applyBorder="1" applyAlignment="1">
      <alignment horizontal="center" vertical="center"/>
    </xf>
    <xf numFmtId="0" fontId="13" fillId="16" borderId="12" xfId="0" applyFont="1" applyFill="1" applyBorder="1" applyAlignment="1">
      <alignment horizontal="center"/>
    </xf>
    <xf numFmtId="0" fontId="20" fillId="3" borderId="0" xfId="0" applyFont="1" applyFill="1" applyAlignment="1">
      <alignment horizontal="left" vertical="center"/>
    </xf>
    <xf numFmtId="0" fontId="5" fillId="0" borderId="5" xfId="0" applyFont="1" applyBorder="1"/>
    <xf numFmtId="0" fontId="21" fillId="16" borderId="12" xfId="0" applyFont="1" applyFill="1" applyBorder="1" applyAlignment="1">
      <alignment horizontal="center"/>
    </xf>
    <xf numFmtId="0" fontId="5" fillId="20" borderId="13" xfId="0" applyFont="1" applyFill="1" applyBorder="1"/>
    <xf numFmtId="0" fontId="5" fillId="20" borderId="14" xfId="0" applyFont="1" applyFill="1" applyBorder="1"/>
    <xf numFmtId="0" fontId="20" fillId="0" borderId="0" xfId="0" applyFont="1" applyAlignment="1">
      <alignment horizontal="left"/>
    </xf>
    <xf numFmtId="0" fontId="14" fillId="2" borderId="12" xfId="0" applyFont="1" applyFill="1" applyBorder="1" applyAlignment="1">
      <alignment horizontal="center"/>
    </xf>
    <xf numFmtId="0" fontId="13" fillId="17" borderId="12" xfId="0" applyFont="1" applyFill="1" applyBorder="1" applyAlignment="1">
      <alignment horizontal="center"/>
    </xf>
    <xf numFmtId="0" fontId="13" fillId="18" borderId="12" xfId="0" applyFont="1" applyFill="1" applyBorder="1" applyAlignment="1">
      <alignment horizontal="center"/>
    </xf>
    <xf numFmtId="0" fontId="8" fillId="0" borderId="20" xfId="0" applyFont="1" applyBorder="1" applyAlignment="1"/>
    <xf numFmtId="0" fontId="7" fillId="13" borderId="6" xfId="0" applyFont="1" applyFill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1" fillId="9" borderId="0" xfId="0" applyFont="1" applyFill="1" applyAlignment="1">
      <alignment horizontal="center" vertical="center"/>
    </xf>
    <xf numFmtId="0" fontId="4" fillId="10" borderId="1" xfId="0" applyFont="1" applyFill="1" applyBorder="1" applyAlignment="1">
      <alignment horizontal="center" vertical="top"/>
    </xf>
    <xf numFmtId="0" fontId="5" fillId="0" borderId="2" xfId="0" applyFont="1" applyBorder="1"/>
    <xf numFmtId="0" fontId="5" fillId="0" borderId="3" xfId="0" applyFont="1" applyBorder="1"/>
    <xf numFmtId="0" fontId="6" fillId="0" borderId="1" xfId="0" applyFont="1" applyBorder="1" applyAlignment="1">
      <alignment horizontal="center" vertical="center"/>
    </xf>
    <xf numFmtId="0" fontId="5" fillId="0" borderId="4" xfId="0" applyFont="1" applyBorder="1"/>
    <xf numFmtId="0" fontId="5" fillId="0" borderId="15" xfId="0" applyFont="1" applyBorder="1"/>
    <xf numFmtId="0" fontId="5" fillId="0" borderId="16" xfId="0" applyFont="1" applyBorder="1"/>
    <xf numFmtId="0" fontId="5" fillId="0" borderId="17" xfId="0" applyFont="1" applyBorder="1"/>
    <xf numFmtId="0" fontId="7" fillId="12" borderId="6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/>
    </xf>
    <xf numFmtId="0" fontId="14" fillId="3" borderId="12" xfId="0" applyFont="1" applyFill="1" applyBorder="1" applyAlignment="1">
      <alignment vertical="center"/>
    </xf>
    <xf numFmtId="0" fontId="16" fillId="3" borderId="12" xfId="0" applyFont="1" applyFill="1" applyBorder="1" applyAlignment="1">
      <alignment vertical="center"/>
    </xf>
    <xf numFmtId="0" fontId="14" fillId="3" borderId="12" xfId="0" applyFont="1" applyFill="1" applyBorder="1" applyAlignment="1"/>
    <xf numFmtId="0" fontId="12" fillId="15" borderId="22" xfId="0" applyFont="1" applyFill="1" applyBorder="1" applyAlignment="1">
      <alignment horizontal="center" wrapText="1"/>
    </xf>
    <xf numFmtId="0" fontId="5" fillId="4" borderId="23" xfId="0" applyFont="1" applyFill="1" applyBorder="1"/>
    <xf numFmtId="0" fontId="21" fillId="17" borderId="12" xfId="0" applyFont="1" applyFill="1" applyBorder="1" applyAlignment="1">
      <alignment horizontal="center"/>
    </xf>
    <xf numFmtId="3" fontId="6" fillId="3" borderId="6" xfId="0" applyNumberFormat="1" applyFont="1" applyFill="1" applyBorder="1" applyAlignment="1">
      <alignment horizontal="center" vertical="center"/>
    </xf>
    <xf numFmtId="0" fontId="5" fillId="4" borderId="7" xfId="0" applyFont="1" applyFill="1" applyBorder="1"/>
    <xf numFmtId="0" fontId="5" fillId="4" borderId="8" xfId="0" applyFont="1" applyFill="1" applyBorder="1"/>
    <xf numFmtId="0" fontId="3" fillId="10" borderId="12" xfId="0" applyFont="1" applyFill="1" applyBorder="1" applyAlignment="1">
      <alignment horizontal="center"/>
    </xf>
    <xf numFmtId="0" fontId="5" fillId="4" borderId="13" xfId="0" applyFont="1" applyFill="1" applyBorder="1"/>
    <xf numFmtId="0" fontId="5" fillId="4" borderId="14" xfId="0" applyFont="1" applyFill="1" applyBorder="1"/>
    <xf numFmtId="0" fontId="6" fillId="3" borderId="6" xfId="0" applyFont="1" applyFill="1" applyBorder="1" applyAlignment="1">
      <alignment horizontal="center" vertical="center"/>
    </xf>
    <xf numFmtId="0" fontId="5" fillId="20" borderId="7" xfId="0" applyFont="1" applyFill="1" applyBorder="1"/>
    <xf numFmtId="0" fontId="5" fillId="20" borderId="8" xfId="0" applyFont="1" applyFill="1" applyBorder="1"/>
    <xf numFmtId="0" fontId="5" fillId="4" borderId="20" xfId="0" applyFont="1" applyFill="1" applyBorder="1"/>
    <xf numFmtId="0" fontId="5" fillId="4" borderId="19" xfId="0" applyFont="1" applyFill="1" applyBorder="1"/>
    <xf numFmtId="0" fontId="5" fillId="20" borderId="20" xfId="0" applyFont="1" applyFill="1" applyBorder="1"/>
    <xf numFmtId="0" fontId="5" fillId="20" borderId="19" xfId="0" applyFont="1" applyFill="1" applyBorder="1"/>
    <xf numFmtId="0" fontId="5" fillId="4" borderId="9" xfId="0" applyFont="1" applyFill="1" applyBorder="1"/>
    <xf numFmtId="0" fontId="5" fillId="4" borderId="10" xfId="0" applyFont="1" applyFill="1" applyBorder="1"/>
    <xf numFmtId="0" fontId="5" fillId="4" borderId="11" xfId="0" applyFont="1" applyFill="1" applyBorder="1"/>
    <xf numFmtId="164" fontId="6" fillId="3" borderId="6" xfId="0" applyNumberFormat="1" applyFont="1" applyFill="1" applyBorder="1" applyAlignment="1">
      <alignment horizontal="center" vertical="center"/>
    </xf>
    <xf numFmtId="0" fontId="5" fillId="20" borderId="9" xfId="0" applyFont="1" applyFill="1" applyBorder="1"/>
    <xf numFmtId="0" fontId="5" fillId="20" borderId="10" xfId="0" applyFont="1" applyFill="1" applyBorder="1"/>
    <xf numFmtId="0" fontId="5" fillId="20" borderId="11" xfId="0" applyFont="1" applyFill="1" applyBorder="1"/>
    <xf numFmtId="0" fontId="11" fillId="2" borderId="12" xfId="0" applyFont="1" applyFill="1" applyBorder="1" applyAlignment="1">
      <alignment horizontal="center"/>
    </xf>
    <xf numFmtId="0" fontId="17" fillId="5" borderId="12" xfId="0" applyFont="1" applyFill="1" applyBorder="1" applyAlignment="1">
      <alignment horizontal="center"/>
    </xf>
    <xf numFmtId="0" fontId="5" fillId="20" borderId="23" xfId="0" applyFont="1" applyFill="1" applyBorder="1"/>
    <xf numFmtId="9" fontId="6" fillId="3" borderId="6" xfId="0" applyNumberFormat="1" applyFont="1" applyFill="1" applyBorder="1" applyAlignment="1">
      <alignment horizontal="center" vertical="center"/>
    </xf>
    <xf numFmtId="0" fontId="8" fillId="3" borderId="20" xfId="0" applyFont="1" applyFill="1" applyBorder="1" applyAlignment="1"/>
    <xf numFmtId="0" fontId="10" fillId="0" borderId="0" xfId="0" applyFont="1" applyAlignment="1">
      <alignment horizontal="center"/>
    </xf>
    <xf numFmtId="0" fontId="8" fillId="0" borderId="0" xfId="0" applyFont="1"/>
    <xf numFmtId="0" fontId="12" fillId="15" borderId="0" xfId="0" applyFont="1" applyFill="1" applyAlignment="1">
      <alignment horizontal="center" wrapText="1"/>
    </xf>
    <xf numFmtId="0" fontId="30" fillId="24" borderId="0" xfId="0" applyFont="1" applyFill="1" applyAlignment="1">
      <alignment horizontal="center" vertical="center"/>
    </xf>
    <xf numFmtId="0" fontId="27" fillId="23" borderId="0" xfId="0" applyFont="1" applyFill="1" applyAlignment="1">
      <alignment horizontal="center" vertical="center" wrapText="1"/>
    </xf>
    <xf numFmtId="0" fontId="25" fillId="26" borderId="0" xfId="0" applyFont="1" applyFill="1" applyAlignment="1">
      <alignment horizontal="center" vertical="center" wrapText="1"/>
    </xf>
    <xf numFmtId="0" fontId="25" fillId="24" borderId="0" xfId="0" applyFont="1" applyFill="1" applyAlignment="1">
      <alignment horizontal="center" vertical="center"/>
    </xf>
  </cellXfs>
  <cellStyles count="1">
    <cellStyle name="Normal" xfId="0" builtinId="0"/>
  </cellStyles>
  <dxfs count="26"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9966"/>
        </patternFill>
      </fill>
    </dxf>
    <dxf>
      <fill>
        <patternFill>
          <bgColor rgb="FF92D050"/>
        </patternFill>
      </fill>
    </dxf>
    <dxf>
      <font>
        <b val="0"/>
        <i/>
      </font>
      <fill>
        <patternFill>
          <bgColor rgb="FFFFFF66"/>
        </patternFill>
      </fill>
    </dxf>
    <dxf>
      <fill>
        <patternFill>
          <bgColor rgb="FFFF9966"/>
        </patternFill>
      </fill>
    </dxf>
    <dxf>
      <font>
        <color rgb="FFFFFFFF"/>
      </font>
      <fill>
        <patternFill patternType="solid">
          <fgColor rgb="FF6AA84F"/>
          <bgColor rgb="FF6AA84F"/>
        </patternFill>
      </fill>
    </dxf>
    <dxf>
      <font>
        <color rgb="FFFFFFFF"/>
      </font>
      <fill>
        <patternFill patternType="solid">
          <fgColor rgb="FF6AA84F"/>
          <bgColor rgb="FF6AA84F"/>
        </patternFill>
      </fill>
    </dxf>
    <dxf>
      <fill>
        <patternFill patternType="solid">
          <fgColor rgb="FFFFE6DD"/>
          <bgColor rgb="FFFFE6D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FFE6DD"/>
          <bgColor rgb="FFFFE6D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E6DD"/>
          <bgColor rgb="FFFFE6D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46524"/>
          <bgColor rgb="FFF46524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FFE6DD"/>
          <bgColor rgb="FFFFE6DD"/>
        </patternFill>
      </fill>
    </dxf>
    <dxf>
      <fill>
        <patternFill patternType="solid">
          <fgColor rgb="FFFFFFFF"/>
          <bgColor rgb="FFFFFFFF"/>
        </patternFill>
      </fill>
    </dxf>
  </dxfs>
  <tableStyles count="7">
    <tableStyle name="Reporte PPT 2020-style" pivot="0" count="2">
      <tableStyleElement type="firstRowStripe" dxfId="25"/>
      <tableStyleElement type="secondRowStripe" dxfId="24"/>
    </tableStyle>
    <tableStyle name="Enlaces Municipales-style" pivot="0" count="3">
      <tableStyleElement type="headerRow" dxfId="23"/>
      <tableStyleElement type="firstRowStripe" dxfId="22"/>
      <tableStyleElement type="secondRowStripe" dxfId="21"/>
    </tableStyle>
    <tableStyle name="Inversión Municipal-style" pivot="0" count="2">
      <tableStyleElement type="firstRowStripe" dxfId="20"/>
      <tableStyleElement type="secondRowStripe" dxfId="19"/>
    </tableStyle>
    <tableStyle name="Generales-style" pivot="0" count="3">
      <tableStyleElement type="headerRow" dxfId="18"/>
      <tableStyleElement type="firstRowStripe" dxfId="17"/>
      <tableStyleElement type="secondRowStripe" dxfId="16"/>
    </tableStyle>
    <tableStyle name="Generales-style 2" pivot="0" count="3">
      <tableStyleElement type="headerRow" dxfId="15"/>
      <tableStyleElement type="firstRowStripe" dxfId="14"/>
      <tableStyleElement type="secondRowStripe" dxfId="13"/>
    </tableStyle>
    <tableStyle name="Generales-style 3" pivot="0" count="3">
      <tableStyleElement type="headerRow" dxfId="12"/>
      <tableStyleElement type="firstRowStripe" dxfId="11"/>
      <tableStyleElement type="secondRowStripe" dxfId="10"/>
    </tableStyle>
    <tableStyle name="Generales-style 4" pivot="0" count="2">
      <tableStyleElement type="firstRowStripe" dxfId="9"/>
      <tableStyleElement type="secondRowStripe" dxfId="8"/>
    </tableStyle>
  </tableStyles>
  <colors>
    <mruColors>
      <color rgb="FF800000"/>
      <color rgb="FF660033"/>
      <color rgb="FFFFCCFF"/>
      <color rgb="FFFFCC99"/>
      <color rgb="FFFFFF66"/>
      <color rgb="FFFF9966"/>
      <color rgb="FFFF3300"/>
      <color rgb="FFFF6600"/>
      <color rgb="FFCC99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1"/>
  <c:style val="2"/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1"/>
        <c:ser>
          <c:idx val="1"/>
          <c:order val="1"/>
          <c:invertIfNegative val="1"/>
          <c:cat>
            <c:strRef>
              <c:f>'Reporte PPT 2020'!$C$16:$C$20</c:f>
              <c:strCache>
                <c:ptCount val="5"/>
                <c:pt idx="0">
                  <c:v>Cargados</c:v>
                </c:pt>
                <c:pt idx="1">
                  <c:v>Aprobados</c:v>
                </c:pt>
                <c:pt idx="2">
                  <c:v>No aprobados1</c:v>
                </c:pt>
                <c:pt idx="3">
                  <c:v>No aprobados</c:v>
                </c:pt>
                <c:pt idx="4">
                  <c:v>Pendientes de Dictaminar</c:v>
                </c:pt>
              </c:strCache>
            </c:strRef>
          </c:cat>
          <c:val>
            <c:numRef>
              <c:f>'Reporte PPT 2020'!$E$16:$E$20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1450496"/>
        <c:axId val="81452416"/>
        <c:axId val="0"/>
      </c:bar3DChart>
      <c:bar3DChart>
        <c:barDir val="col"/>
        <c:grouping val="clustered"/>
        <c:varyColors val="1"/>
        <c:ser>
          <c:idx val="0"/>
          <c:order val="0"/>
          <c:spPr>
            <a:solidFill>
              <a:srgbClr val="C27BA0"/>
            </a:solidFill>
          </c:spPr>
          <c:invertIfNegative val="1"/>
          <c:dPt>
            <c:idx val="0"/>
            <c:invertIfNegative val="1"/>
            <c:bubble3D val="0"/>
            <c:spPr>
              <a:solidFill>
                <a:srgbClr val="93C47D"/>
              </a:solidFill>
            </c:spPr>
          </c:dPt>
          <c:dPt>
            <c:idx val="1"/>
            <c:invertIfNegative val="1"/>
            <c:bubble3D val="0"/>
            <c:spPr>
              <a:solidFill>
                <a:srgbClr val="38761D"/>
              </a:solidFill>
            </c:spPr>
          </c:dPt>
          <c:dPt>
            <c:idx val="2"/>
            <c:invertIfNegative val="1"/>
            <c:bubble3D val="0"/>
            <c:spPr>
              <a:solidFill>
                <a:srgbClr val="FFFF00"/>
              </a:solidFill>
            </c:spPr>
          </c:dPt>
          <c:dPt>
            <c:idx val="3"/>
            <c:invertIfNegative val="1"/>
            <c:bubble3D val="0"/>
            <c:spPr>
              <a:solidFill>
                <a:srgbClr val="CC0000"/>
              </a:solidFill>
            </c:spPr>
          </c:dPt>
          <c:dPt>
            <c:idx val="4"/>
            <c:invertIfNegative val="1"/>
            <c:bubble3D val="0"/>
          </c:dPt>
          <c:dLbls>
            <c:dLbl>
              <c:idx val="0"/>
              <c:spPr/>
              <c:txPr>
                <a:bodyPr/>
                <a:lstStyle/>
                <a:p>
                  <a:pPr lvl="0">
                    <a:defRPr>
                      <a:solidFill>
                        <a:srgbClr val="FFFFFF"/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/>
              <c:txPr>
                <a:bodyPr/>
                <a:lstStyle/>
                <a:p>
                  <a:pPr lvl="0">
                    <a:defRPr>
                      <a:solidFill>
                        <a:srgbClr val="FFFFFF"/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/>
              <c:txPr>
                <a:bodyPr/>
                <a:lstStyle/>
                <a:p>
                  <a:pPr lvl="0">
                    <a:defRPr>
                      <a:solidFill>
                        <a:srgbClr val="FFFFFF"/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/>
              <c:txPr>
                <a:bodyPr/>
                <a:lstStyle/>
                <a:p>
                  <a:pPr lvl="0">
                    <a:defRPr>
                      <a:solidFill>
                        <a:srgbClr val="FFFFFF"/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800" b="1">
                    <a:solidFill>
                      <a:srgbClr val="0000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'Reporte PPT 2020'!$C$16:$C$20</c:f>
              <c:strCache>
                <c:ptCount val="5"/>
                <c:pt idx="0">
                  <c:v>Cargados</c:v>
                </c:pt>
                <c:pt idx="1">
                  <c:v>Aprobados</c:v>
                </c:pt>
                <c:pt idx="2">
                  <c:v>No aprobados1</c:v>
                </c:pt>
                <c:pt idx="3">
                  <c:v>No aprobados</c:v>
                </c:pt>
                <c:pt idx="4">
                  <c:v>Pendientes de Dictaminar</c:v>
                </c:pt>
              </c:strCache>
            </c:strRef>
          </c:cat>
          <c:val>
            <c:numRef>
              <c:f>'Reporte PPT 2020'!$D$16:$D$20</c:f>
              <c:numCache>
                <c:formatCode>General</c:formatCode>
                <c:ptCount val="5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1454208"/>
        <c:axId val="81455744"/>
        <c:axId val="0"/>
      </c:bar3DChart>
      <c:catAx>
        <c:axId val="81450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+mn-lt"/>
              </a:defRPr>
            </a:pPr>
            <a:endParaRPr lang="es-MX"/>
          </a:p>
        </c:txPr>
        <c:crossAx val="81452416"/>
        <c:crosses val="autoZero"/>
        <c:auto val="1"/>
        <c:lblAlgn val="ctr"/>
        <c:lblOffset val="100"/>
        <c:noMultiLvlLbl val="1"/>
      </c:catAx>
      <c:valAx>
        <c:axId val="81452416"/>
        <c:scaling>
          <c:orientation val="minMax"/>
        </c:scaling>
        <c:delete val="0"/>
        <c:axPos val="l"/>
        <c:numFmt formatCode="General" sourceLinked="1"/>
        <c:majorTickMark val="cross"/>
        <c:minorTickMark val="cross"/>
        <c:tickLblPos val="nextTo"/>
        <c:spPr>
          <a:ln>
            <a:noFill/>
          </a:ln>
        </c:spPr>
        <c:crossAx val="81450496"/>
        <c:crosses val="autoZero"/>
        <c:crossBetween val="between"/>
      </c:valAx>
      <c:catAx>
        <c:axId val="81454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+mn-lt"/>
              </a:defRPr>
            </a:pPr>
            <a:endParaRPr lang="es-MX"/>
          </a:p>
        </c:txPr>
        <c:crossAx val="81455744"/>
        <c:crosses val="autoZero"/>
        <c:auto val="1"/>
        <c:lblAlgn val="ctr"/>
        <c:lblOffset val="100"/>
        <c:noMultiLvlLbl val="1"/>
      </c:catAx>
      <c:valAx>
        <c:axId val="81455744"/>
        <c:scaling>
          <c:orientation val="minMax"/>
        </c:scaling>
        <c:delete val="0"/>
        <c:axPos val="r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s-MX"/>
          </a:p>
        </c:txPr>
        <c:crossAx val="81454208"/>
        <c:crosses val="max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s-MX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1"/>
  <c:style val="2"/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1"/>
        <c:ser>
          <c:idx val="1"/>
          <c:order val="1"/>
          <c:invertIfNegative val="1"/>
          <c:cat>
            <c:strRef>
              <c:f>'Reporte PPT 2020'!$W$16:$W$20</c:f>
              <c:strCache>
                <c:ptCount val="5"/>
                <c:pt idx="0">
                  <c:v>Cargados</c:v>
                </c:pt>
                <c:pt idx="1">
                  <c:v>Aprobados</c:v>
                </c:pt>
                <c:pt idx="2">
                  <c:v>No aprobados1</c:v>
                </c:pt>
                <c:pt idx="3">
                  <c:v>No aprobados</c:v>
                </c:pt>
                <c:pt idx="4">
                  <c:v>Pendientes de Dictaminar</c:v>
                </c:pt>
              </c:strCache>
            </c:strRef>
          </c:cat>
          <c:val>
            <c:numRef>
              <c:f>'Reporte PPT 2020'!$Y$16:$Y$20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1577088"/>
        <c:axId val="81579008"/>
        <c:axId val="0"/>
      </c:bar3DChart>
      <c:bar3DChart>
        <c:barDir val="col"/>
        <c:grouping val="clustered"/>
        <c:varyColors val="1"/>
        <c:ser>
          <c:idx val="0"/>
          <c:order val="0"/>
          <c:spPr>
            <a:solidFill>
              <a:srgbClr val="C27BA0"/>
            </a:solidFill>
          </c:spPr>
          <c:invertIfNegative val="1"/>
          <c:dPt>
            <c:idx val="0"/>
            <c:invertIfNegative val="1"/>
            <c:bubble3D val="0"/>
            <c:spPr>
              <a:solidFill>
                <a:srgbClr val="93C47D"/>
              </a:solidFill>
            </c:spPr>
          </c:dPt>
          <c:dPt>
            <c:idx val="1"/>
            <c:invertIfNegative val="1"/>
            <c:bubble3D val="0"/>
            <c:spPr>
              <a:solidFill>
                <a:srgbClr val="38761D"/>
              </a:solidFill>
            </c:spPr>
          </c:dPt>
          <c:dPt>
            <c:idx val="2"/>
            <c:invertIfNegative val="1"/>
            <c:bubble3D val="0"/>
            <c:spPr>
              <a:solidFill>
                <a:srgbClr val="FFFF00"/>
              </a:solidFill>
            </c:spPr>
          </c:dPt>
          <c:dPt>
            <c:idx val="3"/>
            <c:invertIfNegative val="1"/>
            <c:bubble3D val="0"/>
            <c:spPr>
              <a:solidFill>
                <a:srgbClr val="CC0000"/>
              </a:solidFill>
            </c:spPr>
          </c:dPt>
          <c:dPt>
            <c:idx val="4"/>
            <c:invertIfNegative val="1"/>
            <c:bubble3D val="0"/>
          </c:dPt>
          <c:dLbls>
            <c:dLbl>
              <c:idx val="0"/>
              <c:spPr/>
              <c:txPr>
                <a:bodyPr/>
                <a:lstStyle/>
                <a:p>
                  <a:pPr lvl="0">
                    <a:defRPr>
                      <a:solidFill>
                        <a:srgbClr val="FFFFFF"/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/>
              <c:txPr>
                <a:bodyPr/>
                <a:lstStyle/>
                <a:p>
                  <a:pPr lvl="0">
                    <a:defRPr>
                      <a:solidFill>
                        <a:srgbClr val="FFFFFF"/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/>
              <c:txPr>
                <a:bodyPr/>
                <a:lstStyle/>
                <a:p>
                  <a:pPr lvl="0">
                    <a:defRPr>
                      <a:solidFill>
                        <a:srgbClr val="FFFFFF"/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/>
              <c:txPr>
                <a:bodyPr/>
                <a:lstStyle/>
                <a:p>
                  <a:pPr lvl="0">
                    <a:defRPr>
                      <a:solidFill>
                        <a:srgbClr val="FFFFFF"/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800" b="1">
                    <a:solidFill>
                      <a:srgbClr val="0000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'Reporte PPT 2020'!$W$16:$W$20</c:f>
              <c:strCache>
                <c:ptCount val="5"/>
                <c:pt idx="0">
                  <c:v>Cargados</c:v>
                </c:pt>
                <c:pt idx="1">
                  <c:v>Aprobados</c:v>
                </c:pt>
                <c:pt idx="2">
                  <c:v>No aprobados1</c:v>
                </c:pt>
                <c:pt idx="3">
                  <c:v>No aprobados</c:v>
                </c:pt>
                <c:pt idx="4">
                  <c:v>Pendientes de Dictaminar</c:v>
                </c:pt>
              </c:strCache>
            </c:strRef>
          </c:cat>
          <c:val>
            <c:numRef>
              <c:f>'Reporte PPT 2020'!$X$16:$X$20</c:f>
              <c:numCache>
                <c:formatCode>General</c:formatCode>
                <c:ptCount val="5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3170048"/>
        <c:axId val="83171584"/>
        <c:axId val="0"/>
      </c:bar3DChart>
      <c:catAx>
        <c:axId val="81577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+mn-lt"/>
              </a:defRPr>
            </a:pPr>
            <a:endParaRPr lang="es-MX"/>
          </a:p>
        </c:txPr>
        <c:crossAx val="81579008"/>
        <c:crosses val="autoZero"/>
        <c:auto val="1"/>
        <c:lblAlgn val="ctr"/>
        <c:lblOffset val="100"/>
        <c:noMultiLvlLbl val="1"/>
      </c:catAx>
      <c:valAx>
        <c:axId val="81579008"/>
        <c:scaling>
          <c:orientation val="minMax"/>
        </c:scaling>
        <c:delete val="0"/>
        <c:axPos val="l"/>
        <c:numFmt formatCode="General" sourceLinked="1"/>
        <c:majorTickMark val="cross"/>
        <c:minorTickMark val="cross"/>
        <c:tickLblPos val="nextTo"/>
        <c:spPr>
          <a:ln>
            <a:noFill/>
          </a:ln>
        </c:spPr>
        <c:crossAx val="81577088"/>
        <c:crosses val="autoZero"/>
        <c:crossBetween val="between"/>
      </c:valAx>
      <c:catAx>
        <c:axId val="83170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+mn-lt"/>
              </a:defRPr>
            </a:pPr>
            <a:endParaRPr lang="es-MX"/>
          </a:p>
        </c:txPr>
        <c:crossAx val="83171584"/>
        <c:crosses val="autoZero"/>
        <c:auto val="1"/>
        <c:lblAlgn val="ctr"/>
        <c:lblOffset val="100"/>
        <c:noMultiLvlLbl val="1"/>
      </c:catAx>
      <c:valAx>
        <c:axId val="83171584"/>
        <c:scaling>
          <c:orientation val="minMax"/>
        </c:scaling>
        <c:delete val="0"/>
        <c:axPos val="r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s-MX"/>
          </a:p>
        </c:txPr>
        <c:crossAx val="83170048"/>
        <c:crosses val="max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s-MX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1"/>
  <c:style val="2"/>
  <c:chart>
    <c:autoTitleDeleted val="1"/>
    <c:plotArea>
      <c:layout/>
      <c:barChart>
        <c:barDir val="bar"/>
        <c:grouping val="stacked"/>
        <c:varyColors val="1"/>
        <c:ser>
          <c:idx val="0"/>
          <c:order val="0"/>
          <c:spPr>
            <a:solidFill>
              <a:srgbClr val="38761D"/>
            </a:solidFill>
          </c:spPr>
          <c:invertIfNegative val="1"/>
          <c:cat>
            <c:strRef>
              <c:f>'Reporte PPT 2020'!$C$27:$C$48</c:f>
              <c:strCache>
                <c:ptCount val="22"/>
                <c:pt idx="2">
                  <c:v>CECyTE</c:v>
                </c:pt>
                <c:pt idx="3">
                  <c:v>EDUCAFIN</c:v>
                </c:pt>
                <c:pt idx="4">
                  <c:v>ISSEG</c:v>
                </c:pt>
                <c:pt idx="5">
                  <c:v>IECA</c:v>
                </c:pt>
                <c:pt idx="6">
                  <c:v>ITESS</c:v>
                </c:pt>
                <c:pt idx="7">
                  <c:v>SDAyR</c:v>
                </c:pt>
                <c:pt idx="8">
                  <c:v>SDES</c:v>
                </c:pt>
                <c:pt idx="9">
                  <c:v>SDSH</c:v>
                </c:pt>
                <c:pt idx="10">
                  <c:v>SEG</c:v>
                </c:pt>
                <c:pt idx="11">
                  <c:v>SFIA</c:v>
                </c:pt>
                <c:pt idx="12">
                  <c:v>SG</c:v>
                </c:pt>
                <c:pt idx="13">
                  <c:v>SMAOT</c:v>
                </c:pt>
                <c:pt idx="14">
                  <c:v>SSG</c:v>
                </c:pt>
                <c:pt idx="15">
                  <c:v>SSP</c:v>
                </c:pt>
                <c:pt idx="16">
                  <c:v>SP</c:v>
                </c:pt>
                <c:pt idx="17">
                  <c:v>SDIFEG</c:v>
                </c:pt>
                <c:pt idx="18">
                  <c:v>UPG</c:v>
                </c:pt>
                <c:pt idx="19">
                  <c:v>UPJR</c:v>
                </c:pt>
                <c:pt idx="20">
                  <c:v>UTSOE</c:v>
                </c:pt>
                <c:pt idx="21">
                  <c:v>UVEG</c:v>
                </c:pt>
              </c:strCache>
            </c:strRef>
          </c:cat>
          <c:val>
            <c:numRef>
              <c:f>'Reporte PPT 2020'!$J$27:$J$48</c:f>
              <c:numCache>
                <c:formatCode>General</c:formatCode>
                <c:ptCount val="2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spPr>
            <a:solidFill>
              <a:srgbClr val="FFFF00"/>
            </a:solidFill>
          </c:spPr>
          <c:invertIfNegative val="1"/>
          <c:cat>
            <c:strRef>
              <c:f>'Reporte PPT 2020'!$C$27:$C$48</c:f>
              <c:strCache>
                <c:ptCount val="22"/>
                <c:pt idx="2">
                  <c:v>CECyTE</c:v>
                </c:pt>
                <c:pt idx="3">
                  <c:v>EDUCAFIN</c:v>
                </c:pt>
                <c:pt idx="4">
                  <c:v>ISSEG</c:v>
                </c:pt>
                <c:pt idx="5">
                  <c:v>IECA</c:v>
                </c:pt>
                <c:pt idx="6">
                  <c:v>ITESS</c:v>
                </c:pt>
                <c:pt idx="7">
                  <c:v>SDAyR</c:v>
                </c:pt>
                <c:pt idx="8">
                  <c:v>SDES</c:v>
                </c:pt>
                <c:pt idx="9">
                  <c:v>SDSH</c:v>
                </c:pt>
                <c:pt idx="10">
                  <c:v>SEG</c:v>
                </c:pt>
                <c:pt idx="11">
                  <c:v>SFIA</c:v>
                </c:pt>
                <c:pt idx="12">
                  <c:v>SG</c:v>
                </c:pt>
                <c:pt idx="13">
                  <c:v>SMAOT</c:v>
                </c:pt>
                <c:pt idx="14">
                  <c:v>SSG</c:v>
                </c:pt>
                <c:pt idx="15">
                  <c:v>SSP</c:v>
                </c:pt>
                <c:pt idx="16">
                  <c:v>SP</c:v>
                </c:pt>
                <c:pt idx="17">
                  <c:v>SDIFEG</c:v>
                </c:pt>
                <c:pt idx="18">
                  <c:v>UPG</c:v>
                </c:pt>
                <c:pt idx="19">
                  <c:v>UPJR</c:v>
                </c:pt>
                <c:pt idx="20">
                  <c:v>UTSOE</c:v>
                </c:pt>
                <c:pt idx="21">
                  <c:v>UVEG</c:v>
                </c:pt>
              </c:strCache>
            </c:strRef>
          </c:cat>
          <c:val>
            <c:numRef>
              <c:f>'Reporte PPT 2020'!$K$27:$K$48</c:f>
              <c:numCache>
                <c:formatCode>General</c:formatCode>
                <c:ptCount val="2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2"/>
          <c:order val="2"/>
          <c:spPr>
            <a:solidFill>
              <a:srgbClr val="CC0000"/>
            </a:solidFill>
          </c:spPr>
          <c:invertIfNegative val="1"/>
          <c:cat>
            <c:strRef>
              <c:f>'Reporte PPT 2020'!$C$27:$C$48</c:f>
              <c:strCache>
                <c:ptCount val="22"/>
                <c:pt idx="2">
                  <c:v>CECyTE</c:v>
                </c:pt>
                <c:pt idx="3">
                  <c:v>EDUCAFIN</c:v>
                </c:pt>
                <c:pt idx="4">
                  <c:v>ISSEG</c:v>
                </c:pt>
                <c:pt idx="5">
                  <c:v>IECA</c:v>
                </c:pt>
                <c:pt idx="6">
                  <c:v>ITESS</c:v>
                </c:pt>
                <c:pt idx="7">
                  <c:v>SDAyR</c:v>
                </c:pt>
                <c:pt idx="8">
                  <c:v>SDES</c:v>
                </c:pt>
                <c:pt idx="9">
                  <c:v>SDSH</c:v>
                </c:pt>
                <c:pt idx="10">
                  <c:v>SEG</c:v>
                </c:pt>
                <c:pt idx="11">
                  <c:v>SFIA</c:v>
                </c:pt>
                <c:pt idx="12">
                  <c:v>SG</c:v>
                </c:pt>
                <c:pt idx="13">
                  <c:v>SMAOT</c:v>
                </c:pt>
                <c:pt idx="14">
                  <c:v>SSG</c:v>
                </c:pt>
                <c:pt idx="15">
                  <c:v>SSP</c:v>
                </c:pt>
                <c:pt idx="16">
                  <c:v>SP</c:v>
                </c:pt>
                <c:pt idx="17">
                  <c:v>SDIFEG</c:v>
                </c:pt>
                <c:pt idx="18">
                  <c:v>UPG</c:v>
                </c:pt>
                <c:pt idx="19">
                  <c:v>UPJR</c:v>
                </c:pt>
                <c:pt idx="20">
                  <c:v>UTSOE</c:v>
                </c:pt>
                <c:pt idx="21">
                  <c:v>UVEG</c:v>
                </c:pt>
              </c:strCache>
            </c:strRef>
          </c:cat>
          <c:val>
            <c:numRef>
              <c:f>'Reporte PPT 2020'!$L$27:$L$48</c:f>
              <c:numCache>
                <c:formatCode>General</c:formatCode>
                <c:ptCount val="2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3"/>
          <c:order val="3"/>
          <c:spPr>
            <a:solidFill>
              <a:srgbClr val="FF00FF"/>
            </a:solidFill>
          </c:spPr>
          <c:invertIfNegative val="1"/>
          <c:cat>
            <c:strRef>
              <c:f>'Reporte PPT 2020'!$C$27:$C$48</c:f>
              <c:strCache>
                <c:ptCount val="22"/>
                <c:pt idx="2">
                  <c:v>CECyTE</c:v>
                </c:pt>
                <c:pt idx="3">
                  <c:v>EDUCAFIN</c:v>
                </c:pt>
                <c:pt idx="4">
                  <c:v>ISSEG</c:v>
                </c:pt>
                <c:pt idx="5">
                  <c:v>IECA</c:v>
                </c:pt>
                <c:pt idx="6">
                  <c:v>ITESS</c:v>
                </c:pt>
                <c:pt idx="7">
                  <c:v>SDAyR</c:v>
                </c:pt>
                <c:pt idx="8">
                  <c:v>SDES</c:v>
                </c:pt>
                <c:pt idx="9">
                  <c:v>SDSH</c:v>
                </c:pt>
                <c:pt idx="10">
                  <c:v>SEG</c:v>
                </c:pt>
                <c:pt idx="11">
                  <c:v>SFIA</c:v>
                </c:pt>
                <c:pt idx="12">
                  <c:v>SG</c:v>
                </c:pt>
                <c:pt idx="13">
                  <c:v>SMAOT</c:v>
                </c:pt>
                <c:pt idx="14">
                  <c:v>SSG</c:v>
                </c:pt>
                <c:pt idx="15">
                  <c:v>SSP</c:v>
                </c:pt>
                <c:pt idx="16">
                  <c:v>SP</c:v>
                </c:pt>
                <c:pt idx="17">
                  <c:v>SDIFEG</c:v>
                </c:pt>
                <c:pt idx="18">
                  <c:v>UPG</c:v>
                </c:pt>
                <c:pt idx="19">
                  <c:v>UPJR</c:v>
                </c:pt>
                <c:pt idx="20">
                  <c:v>UTSOE</c:v>
                </c:pt>
                <c:pt idx="21">
                  <c:v>UVEG</c:v>
                </c:pt>
              </c:strCache>
            </c:strRef>
          </c:cat>
          <c:val>
            <c:numRef>
              <c:f>'Reporte PPT 2020'!$M$27:$M$48</c:f>
              <c:numCache>
                <c:formatCode>General</c:formatCode>
                <c:ptCount val="2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3204352"/>
        <c:axId val="83214720"/>
      </c:barChart>
      <c:catAx>
        <c:axId val="83204352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+mn-lt"/>
              </a:defRPr>
            </a:pPr>
            <a:endParaRPr lang="es-MX"/>
          </a:p>
        </c:txPr>
        <c:crossAx val="83214720"/>
        <c:crosses val="autoZero"/>
        <c:auto val="1"/>
        <c:lblAlgn val="ctr"/>
        <c:lblOffset val="100"/>
        <c:noMultiLvlLbl val="1"/>
      </c:catAx>
      <c:valAx>
        <c:axId val="83214720"/>
        <c:scaling>
          <c:orientation val="minMax"/>
        </c:scaling>
        <c:delete val="0"/>
        <c:axPos val="b"/>
        <c:majorGridlines>
          <c:spPr>
            <a:ln>
              <a:solidFill>
                <a:srgbClr val="D9D9D9"/>
              </a:solidFill>
            </a:ln>
          </c:spPr>
        </c:majorGridlines>
        <c:minorGridlines>
          <c:spPr>
            <a:ln>
              <a:solidFill>
                <a:srgbClr val="000000"/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s-MX"/>
          </a:p>
        </c:txPr>
        <c:crossAx val="83204352"/>
        <c:crosses val="max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1"/>
  <c:style val="2"/>
  <c:chart>
    <c:autoTitleDeleted val="1"/>
    <c:plotArea>
      <c:layout/>
      <c:barChart>
        <c:barDir val="bar"/>
        <c:grouping val="stacked"/>
        <c:varyColors val="1"/>
        <c:ser>
          <c:idx val="0"/>
          <c:order val="0"/>
          <c:tx>
            <c:strRef>
              <c:f>'Reporte PPT 2020'!$AD$28:$AD$29</c:f>
              <c:strCache>
                <c:ptCount val="1"/>
                <c:pt idx="0">
                  <c:v>% de Avance de la Carga Aprobados</c:v>
                </c:pt>
              </c:strCache>
            </c:strRef>
          </c:tx>
          <c:spPr>
            <a:solidFill>
              <a:srgbClr val="38761D"/>
            </a:solidFill>
          </c:spPr>
          <c:invertIfNegative val="1"/>
          <c:cat>
            <c:strRef>
              <c:f>'Reporte PPT 2020'!$W$30:$W$54</c:f>
              <c:strCache>
                <c:ptCount val="25"/>
                <c:pt idx="0">
                  <c:v>Abasolo</c:v>
                </c:pt>
                <c:pt idx="1">
                  <c:v>Apaseo el Grande</c:v>
                </c:pt>
                <c:pt idx="2">
                  <c:v>Celaya</c:v>
                </c:pt>
                <c:pt idx="3">
                  <c:v>Cortazar</c:v>
                </c:pt>
                <c:pt idx="4">
                  <c:v>Cuerámaro</c:v>
                </c:pt>
                <c:pt idx="5">
                  <c:v>Doctor Mora</c:v>
                </c:pt>
                <c:pt idx="6">
                  <c:v>Dolores Hidalgo</c:v>
                </c:pt>
                <c:pt idx="7">
                  <c:v>Guanajuato</c:v>
                </c:pt>
                <c:pt idx="8">
                  <c:v>Irapuato</c:v>
                </c:pt>
                <c:pt idx="9">
                  <c:v>Jaral del Progreso</c:v>
                </c:pt>
                <c:pt idx="10">
                  <c:v>Jerécuaro</c:v>
                </c:pt>
                <c:pt idx="11">
                  <c:v>Santa Cruz de J.R.</c:v>
                </c:pt>
                <c:pt idx="12">
                  <c:v>León</c:v>
                </c:pt>
                <c:pt idx="13">
                  <c:v>Moroleón</c:v>
                </c:pt>
                <c:pt idx="14">
                  <c:v>Pénjamo</c:v>
                </c:pt>
                <c:pt idx="15">
                  <c:v>Romita</c:v>
                </c:pt>
                <c:pt idx="16">
                  <c:v>Santa Catarina</c:v>
                </c:pt>
                <c:pt idx="17">
                  <c:v>San Francisco del R.</c:v>
                </c:pt>
                <c:pt idx="18">
                  <c:v>Silao</c:v>
                </c:pt>
                <c:pt idx="19">
                  <c:v>San Luis de la Paz</c:v>
                </c:pt>
                <c:pt idx="20">
                  <c:v>Salvatierra</c:v>
                </c:pt>
                <c:pt idx="21">
                  <c:v>San Miguel de A.</c:v>
                </c:pt>
                <c:pt idx="22">
                  <c:v>Tarimoro</c:v>
                </c:pt>
                <c:pt idx="23">
                  <c:v>Tarandacuao</c:v>
                </c:pt>
                <c:pt idx="24">
                  <c:v>Uriangato</c:v>
                </c:pt>
              </c:strCache>
            </c:strRef>
          </c:cat>
          <c:val>
            <c:numRef>
              <c:f>'Reporte PPT 2020'!$AD$30:$AD$54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tx>
            <c:strRef>
              <c:f>'Reporte PPT 2020'!$AE$28:$AE$29</c:f>
              <c:strCache>
                <c:ptCount val="1"/>
                <c:pt idx="0">
                  <c:v>% de Avance de la Carga No aprobados1</c:v>
                </c:pt>
              </c:strCache>
            </c:strRef>
          </c:tx>
          <c:spPr>
            <a:solidFill>
              <a:srgbClr val="FFFF00"/>
            </a:solidFill>
          </c:spPr>
          <c:invertIfNegative val="1"/>
          <c:cat>
            <c:strRef>
              <c:f>'Reporte PPT 2020'!$W$30:$W$54</c:f>
              <c:strCache>
                <c:ptCount val="25"/>
                <c:pt idx="0">
                  <c:v>Abasolo</c:v>
                </c:pt>
                <c:pt idx="1">
                  <c:v>Apaseo el Grande</c:v>
                </c:pt>
                <c:pt idx="2">
                  <c:v>Celaya</c:v>
                </c:pt>
                <c:pt idx="3">
                  <c:v>Cortazar</c:v>
                </c:pt>
                <c:pt idx="4">
                  <c:v>Cuerámaro</c:v>
                </c:pt>
                <c:pt idx="5">
                  <c:v>Doctor Mora</c:v>
                </c:pt>
                <c:pt idx="6">
                  <c:v>Dolores Hidalgo</c:v>
                </c:pt>
                <c:pt idx="7">
                  <c:v>Guanajuato</c:v>
                </c:pt>
                <c:pt idx="8">
                  <c:v>Irapuato</c:v>
                </c:pt>
                <c:pt idx="9">
                  <c:v>Jaral del Progreso</c:v>
                </c:pt>
                <c:pt idx="10">
                  <c:v>Jerécuaro</c:v>
                </c:pt>
                <c:pt idx="11">
                  <c:v>Santa Cruz de J.R.</c:v>
                </c:pt>
                <c:pt idx="12">
                  <c:v>León</c:v>
                </c:pt>
                <c:pt idx="13">
                  <c:v>Moroleón</c:v>
                </c:pt>
                <c:pt idx="14">
                  <c:v>Pénjamo</c:v>
                </c:pt>
                <c:pt idx="15">
                  <c:v>Romita</c:v>
                </c:pt>
                <c:pt idx="16">
                  <c:v>Santa Catarina</c:v>
                </c:pt>
                <c:pt idx="17">
                  <c:v>San Francisco del R.</c:v>
                </c:pt>
                <c:pt idx="18">
                  <c:v>Silao</c:v>
                </c:pt>
                <c:pt idx="19">
                  <c:v>San Luis de la Paz</c:v>
                </c:pt>
                <c:pt idx="20">
                  <c:v>Salvatierra</c:v>
                </c:pt>
                <c:pt idx="21">
                  <c:v>San Miguel de A.</c:v>
                </c:pt>
                <c:pt idx="22">
                  <c:v>Tarimoro</c:v>
                </c:pt>
                <c:pt idx="23">
                  <c:v>Tarandacuao</c:v>
                </c:pt>
                <c:pt idx="24">
                  <c:v>Uriangato</c:v>
                </c:pt>
              </c:strCache>
            </c:strRef>
          </c:cat>
          <c:val>
            <c:numRef>
              <c:f>'Reporte PPT 2020'!$AE$30:$AE$54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2"/>
          <c:order val="2"/>
          <c:tx>
            <c:strRef>
              <c:f>'Reporte PPT 2020'!$AF$28:$AF$29</c:f>
              <c:strCache>
                <c:ptCount val="1"/>
                <c:pt idx="0">
                  <c:v>% de Avance de la Carga No aprobados</c:v>
                </c:pt>
              </c:strCache>
            </c:strRef>
          </c:tx>
          <c:spPr>
            <a:solidFill>
              <a:srgbClr val="CC0000"/>
            </a:solidFill>
          </c:spPr>
          <c:invertIfNegative val="1"/>
          <c:cat>
            <c:strRef>
              <c:f>'Reporte PPT 2020'!$W$30:$W$54</c:f>
              <c:strCache>
                <c:ptCount val="25"/>
                <c:pt idx="0">
                  <c:v>Abasolo</c:v>
                </c:pt>
                <c:pt idx="1">
                  <c:v>Apaseo el Grande</c:v>
                </c:pt>
                <c:pt idx="2">
                  <c:v>Celaya</c:v>
                </c:pt>
                <c:pt idx="3">
                  <c:v>Cortazar</c:v>
                </c:pt>
                <c:pt idx="4">
                  <c:v>Cuerámaro</c:v>
                </c:pt>
                <c:pt idx="5">
                  <c:v>Doctor Mora</c:v>
                </c:pt>
                <c:pt idx="6">
                  <c:v>Dolores Hidalgo</c:v>
                </c:pt>
                <c:pt idx="7">
                  <c:v>Guanajuato</c:v>
                </c:pt>
                <c:pt idx="8">
                  <c:v>Irapuato</c:v>
                </c:pt>
                <c:pt idx="9">
                  <c:v>Jaral del Progreso</c:v>
                </c:pt>
                <c:pt idx="10">
                  <c:v>Jerécuaro</c:v>
                </c:pt>
                <c:pt idx="11">
                  <c:v>Santa Cruz de J.R.</c:v>
                </c:pt>
                <c:pt idx="12">
                  <c:v>León</c:v>
                </c:pt>
                <c:pt idx="13">
                  <c:v>Moroleón</c:v>
                </c:pt>
                <c:pt idx="14">
                  <c:v>Pénjamo</c:v>
                </c:pt>
                <c:pt idx="15">
                  <c:v>Romita</c:v>
                </c:pt>
                <c:pt idx="16">
                  <c:v>Santa Catarina</c:v>
                </c:pt>
                <c:pt idx="17">
                  <c:v>San Francisco del R.</c:v>
                </c:pt>
                <c:pt idx="18">
                  <c:v>Silao</c:v>
                </c:pt>
                <c:pt idx="19">
                  <c:v>San Luis de la Paz</c:v>
                </c:pt>
                <c:pt idx="20">
                  <c:v>Salvatierra</c:v>
                </c:pt>
                <c:pt idx="21">
                  <c:v>San Miguel de A.</c:v>
                </c:pt>
                <c:pt idx="22">
                  <c:v>Tarimoro</c:v>
                </c:pt>
                <c:pt idx="23">
                  <c:v>Tarandacuao</c:v>
                </c:pt>
                <c:pt idx="24">
                  <c:v>Uriangato</c:v>
                </c:pt>
              </c:strCache>
            </c:strRef>
          </c:cat>
          <c:val>
            <c:numRef>
              <c:f>'Reporte PPT 2020'!$AF$30:$AF$54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3"/>
          <c:order val="3"/>
          <c:tx>
            <c:strRef>
              <c:f>'Reporte PPT 2020'!$AG$28:$AG$29</c:f>
              <c:strCache>
                <c:ptCount val="1"/>
                <c:pt idx="0">
                  <c:v>% de Avance de la Carga Pendiente de Dictaminar</c:v>
                </c:pt>
              </c:strCache>
            </c:strRef>
          </c:tx>
          <c:spPr>
            <a:solidFill>
              <a:srgbClr val="FF00FF"/>
            </a:solidFill>
          </c:spPr>
          <c:invertIfNegative val="1"/>
          <c:cat>
            <c:strRef>
              <c:f>'Reporte PPT 2020'!$W$30:$W$54</c:f>
              <c:strCache>
                <c:ptCount val="25"/>
                <c:pt idx="0">
                  <c:v>Abasolo</c:v>
                </c:pt>
                <c:pt idx="1">
                  <c:v>Apaseo el Grande</c:v>
                </c:pt>
                <c:pt idx="2">
                  <c:v>Celaya</c:v>
                </c:pt>
                <c:pt idx="3">
                  <c:v>Cortazar</c:v>
                </c:pt>
                <c:pt idx="4">
                  <c:v>Cuerámaro</c:v>
                </c:pt>
                <c:pt idx="5">
                  <c:v>Doctor Mora</c:v>
                </c:pt>
                <c:pt idx="6">
                  <c:v>Dolores Hidalgo</c:v>
                </c:pt>
                <c:pt idx="7">
                  <c:v>Guanajuato</c:v>
                </c:pt>
                <c:pt idx="8">
                  <c:v>Irapuato</c:v>
                </c:pt>
                <c:pt idx="9">
                  <c:v>Jaral del Progreso</c:v>
                </c:pt>
                <c:pt idx="10">
                  <c:v>Jerécuaro</c:v>
                </c:pt>
                <c:pt idx="11">
                  <c:v>Santa Cruz de J.R.</c:v>
                </c:pt>
                <c:pt idx="12">
                  <c:v>León</c:v>
                </c:pt>
                <c:pt idx="13">
                  <c:v>Moroleón</c:v>
                </c:pt>
                <c:pt idx="14">
                  <c:v>Pénjamo</c:v>
                </c:pt>
                <c:pt idx="15">
                  <c:v>Romita</c:v>
                </c:pt>
                <c:pt idx="16">
                  <c:v>Santa Catarina</c:v>
                </c:pt>
                <c:pt idx="17">
                  <c:v>San Francisco del R.</c:v>
                </c:pt>
                <c:pt idx="18">
                  <c:v>Silao</c:v>
                </c:pt>
                <c:pt idx="19">
                  <c:v>San Luis de la Paz</c:v>
                </c:pt>
                <c:pt idx="20">
                  <c:v>Salvatierra</c:v>
                </c:pt>
                <c:pt idx="21">
                  <c:v>San Miguel de A.</c:v>
                </c:pt>
                <c:pt idx="22">
                  <c:v>Tarimoro</c:v>
                </c:pt>
                <c:pt idx="23">
                  <c:v>Tarandacuao</c:v>
                </c:pt>
                <c:pt idx="24">
                  <c:v>Uriangato</c:v>
                </c:pt>
              </c:strCache>
            </c:strRef>
          </c:cat>
          <c:val>
            <c:numRef>
              <c:f>'Reporte PPT 2020'!$AG$30:$AG$54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3841792"/>
        <c:axId val="83843712"/>
      </c:barChart>
      <c:catAx>
        <c:axId val="83841792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+mn-lt"/>
              </a:defRPr>
            </a:pPr>
            <a:endParaRPr lang="es-MX"/>
          </a:p>
        </c:txPr>
        <c:crossAx val="83843712"/>
        <c:crosses val="autoZero"/>
        <c:auto val="1"/>
        <c:lblAlgn val="ctr"/>
        <c:lblOffset val="100"/>
        <c:noMultiLvlLbl val="1"/>
      </c:catAx>
      <c:valAx>
        <c:axId val="83843712"/>
        <c:scaling>
          <c:orientation val="minMax"/>
        </c:scaling>
        <c:delete val="0"/>
        <c:axPos val="b"/>
        <c:majorGridlines>
          <c:spPr>
            <a:ln>
              <a:solidFill>
                <a:srgbClr val="D9D9D9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s-MX"/>
          </a:p>
        </c:txPr>
        <c:crossAx val="83841792"/>
        <c:crosses val="max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76200</xdr:colOff>
      <xdr:row>11</xdr:row>
      <xdr:rowOff>123825</xdr:rowOff>
    </xdr:from>
    <xdr:ext cx="6105525" cy="2667000"/>
    <xdr:graphicFrame macro="">
      <xdr:nvGraphicFramePr>
        <xdr:cNvPr id="2" name="Chart 1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26</xdr:col>
      <xdr:colOff>57150</xdr:colOff>
      <xdr:row>11</xdr:row>
      <xdr:rowOff>28575</xdr:rowOff>
    </xdr:from>
    <xdr:ext cx="6105525" cy="2762250"/>
    <xdr:graphicFrame macro="">
      <xdr:nvGraphicFramePr>
        <xdr:cNvPr id="3" name="Chart 2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2</xdr:col>
      <xdr:colOff>9525</xdr:colOff>
      <xdr:row>49</xdr:row>
      <xdr:rowOff>171450</xdr:rowOff>
    </xdr:from>
    <xdr:ext cx="9353550" cy="5229225"/>
    <xdr:graphicFrame macro="">
      <xdr:nvGraphicFramePr>
        <xdr:cNvPr id="4" name="Chart 3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21</xdr:col>
      <xdr:colOff>57150</xdr:colOff>
      <xdr:row>56</xdr:row>
      <xdr:rowOff>142875</xdr:rowOff>
    </xdr:from>
    <xdr:ext cx="9553575" cy="6000750"/>
    <xdr:graphicFrame macro="">
      <xdr:nvGraphicFramePr>
        <xdr:cNvPr id="5" name="Chart 4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</xdr:wsDr>
</file>

<file path=xl/tables/table1.xml><?xml version="1.0" encoding="utf-8"?>
<table xmlns="http://schemas.openxmlformats.org/spreadsheetml/2006/main" id="1" name="Table_1" displayName="Table_1" ref="C77:E77" headerRowCount="0">
  <tableColumns count="3">
    <tableColumn id="1" name="Column1"/>
    <tableColumn id="2" name="Column2"/>
    <tableColumn id="3" name="Column3"/>
  </tableColumns>
  <tableStyleInfo name="Reporte PPT 2020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891AD"/>
      </a:accent1>
      <a:accent2>
        <a:srgbClr val="004561"/>
      </a:accent2>
      <a:accent3>
        <a:srgbClr val="FF6F31"/>
      </a:accent3>
      <a:accent4>
        <a:srgbClr val="1C7685"/>
      </a:accent4>
      <a:accent5>
        <a:srgbClr val="0F45A8"/>
      </a:accent5>
      <a:accent6>
        <a:srgbClr val="4CDC8B"/>
      </a:accent6>
      <a:hlink>
        <a:srgbClr val="0097A7"/>
      </a:hlink>
      <a:folHlink>
        <a:srgbClr val="0097A7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  <outlinePr summaryBelow="0" summaryRight="0"/>
  </sheetPr>
  <dimension ref="A1:AI96"/>
  <sheetViews>
    <sheetView showGridLines="0" workbookViewId="0"/>
  </sheetViews>
  <sheetFormatPr baseColWidth="10" defaultColWidth="14.42578125" defaultRowHeight="15.75" customHeight="1" x14ac:dyDescent="0.2"/>
  <cols>
    <col min="1" max="1" width="1.85546875" customWidth="1"/>
    <col min="2" max="2" width="1.140625" customWidth="1"/>
    <col min="3" max="3" width="12.42578125" customWidth="1"/>
    <col min="4" max="4" width="10.5703125" customWidth="1"/>
    <col min="5" max="5" width="12" customWidth="1"/>
    <col min="6" max="6" width="10.42578125" customWidth="1"/>
    <col min="7" max="7" width="11.42578125" customWidth="1"/>
    <col min="8" max="8" width="9.42578125" customWidth="1"/>
    <col min="9" max="10" width="11.7109375" customWidth="1"/>
    <col min="11" max="11" width="14.140625" customWidth="1"/>
    <col min="12" max="12" width="13" customWidth="1"/>
    <col min="13" max="13" width="23" customWidth="1"/>
    <col min="14" max="14" width="3.7109375" customWidth="1"/>
    <col min="15" max="16" width="2.85546875" customWidth="1"/>
    <col min="17" max="19" width="4.42578125" customWidth="1"/>
    <col min="20" max="20" width="5.28515625" customWidth="1"/>
    <col min="21" max="21" width="2.85546875" customWidth="1"/>
    <col min="22" max="22" width="1.42578125" customWidth="1"/>
    <col min="23" max="23" width="17.7109375" customWidth="1"/>
    <col min="24" max="24" width="6.5703125" customWidth="1"/>
    <col min="25" max="25" width="11.140625" customWidth="1"/>
    <col min="26" max="26" width="11.5703125" customWidth="1"/>
    <col min="27" max="27" width="11.42578125" customWidth="1"/>
    <col min="28" max="28" width="10.28515625" customWidth="1"/>
    <col min="29" max="29" width="11.85546875" customWidth="1"/>
    <col min="30" max="30" width="10.7109375" customWidth="1"/>
    <col min="31" max="31" width="14.140625" customWidth="1"/>
    <col min="32" max="32" width="13.42578125" customWidth="1"/>
    <col min="33" max="33" width="22.28515625" customWidth="1"/>
    <col min="34" max="34" width="3.5703125" customWidth="1"/>
    <col min="35" max="35" width="3" customWidth="1"/>
  </cols>
  <sheetData>
    <row r="1" spans="1:35" ht="5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ht="23.25" x14ac:dyDescent="0.2">
      <c r="A2" s="1"/>
      <c r="B2" s="2"/>
      <c r="C2" s="148" t="s">
        <v>22</v>
      </c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2"/>
      <c r="AH2" s="2"/>
      <c r="AI2" s="2"/>
    </row>
    <row r="3" spans="1:35" ht="12.75" customHeight="1" x14ac:dyDescent="0.2">
      <c r="A3" s="1"/>
      <c r="B3" s="2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2"/>
      <c r="AH3" s="2"/>
      <c r="AI3" s="2"/>
    </row>
    <row r="4" spans="1:35" ht="2.25" customHeight="1" x14ac:dyDescent="0.3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  <c r="Q4" s="4"/>
      <c r="R4" s="4"/>
      <c r="S4" s="4"/>
      <c r="T4" s="4"/>
      <c r="U4" s="4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4.5" customHeight="1" x14ac:dyDescent="0.3">
      <c r="A5" s="1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6"/>
      <c r="Q5" s="6"/>
      <c r="R5" s="6"/>
      <c r="S5" s="6"/>
      <c r="T5" s="6"/>
      <c r="U5" s="6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1:35" ht="19.5" customHeight="1" x14ac:dyDescent="0.2">
      <c r="A6" s="1"/>
      <c r="B6" s="149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50" t="s">
        <v>23</v>
      </c>
      <c r="Q6" s="151"/>
      <c r="R6" s="151"/>
      <c r="S6" s="151"/>
      <c r="T6" s="151"/>
      <c r="U6" s="152"/>
      <c r="V6" s="149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</row>
    <row r="7" spans="1:35" ht="4.5" customHeight="1" x14ac:dyDescent="0.2">
      <c r="A7" s="1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8"/>
      <c r="Q7" s="1"/>
      <c r="R7" s="1"/>
      <c r="S7" s="1"/>
      <c r="T7" s="1"/>
      <c r="U7" s="9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</row>
    <row r="8" spans="1:35" x14ac:dyDescent="0.2">
      <c r="A8" s="1"/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2"/>
      <c r="P8" s="1"/>
      <c r="Q8" s="153">
        <v>297</v>
      </c>
      <c r="R8" s="151"/>
      <c r="S8" s="151"/>
      <c r="T8" s="152"/>
      <c r="U8" s="1"/>
      <c r="V8" s="10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2"/>
    </row>
    <row r="9" spans="1:35" x14ac:dyDescent="0.25">
      <c r="A9" s="1"/>
      <c r="B9" s="8"/>
      <c r="C9" s="158" t="s">
        <v>24</v>
      </c>
      <c r="D9" s="125"/>
      <c r="E9" s="125"/>
      <c r="F9" s="125"/>
      <c r="G9" s="125"/>
      <c r="H9" s="125"/>
      <c r="I9" s="125"/>
      <c r="J9" s="125"/>
      <c r="K9" s="125"/>
      <c r="L9" s="125"/>
      <c r="M9" s="126"/>
      <c r="N9" s="13"/>
      <c r="O9" s="14"/>
      <c r="P9" s="13"/>
      <c r="Q9" s="154"/>
      <c r="R9" s="128"/>
      <c r="S9" s="128"/>
      <c r="T9" s="137"/>
      <c r="U9" s="13"/>
      <c r="V9" s="15"/>
      <c r="W9" s="146" t="s">
        <v>25</v>
      </c>
      <c r="X9" s="125"/>
      <c r="Y9" s="125"/>
      <c r="Z9" s="125"/>
      <c r="AA9" s="125"/>
      <c r="AB9" s="125"/>
      <c r="AC9" s="125"/>
      <c r="AD9" s="125"/>
      <c r="AE9" s="125"/>
      <c r="AF9" s="125"/>
      <c r="AG9" s="126"/>
      <c r="AI9" s="16"/>
    </row>
    <row r="10" spans="1:35" ht="25.5" customHeight="1" x14ac:dyDescent="0.25">
      <c r="A10" s="1"/>
      <c r="B10" s="8"/>
      <c r="C10" s="130"/>
      <c r="D10" s="131"/>
      <c r="E10" s="131"/>
      <c r="F10" s="131"/>
      <c r="G10" s="131"/>
      <c r="H10" s="131"/>
      <c r="I10" s="131"/>
      <c r="J10" s="131"/>
      <c r="K10" s="131"/>
      <c r="L10" s="131"/>
      <c r="M10" s="132"/>
      <c r="N10" s="13"/>
      <c r="O10" s="14"/>
      <c r="P10" s="13"/>
      <c r="Q10" s="154"/>
      <c r="R10" s="128"/>
      <c r="S10" s="128"/>
      <c r="T10" s="137"/>
      <c r="U10" s="13"/>
      <c r="V10" s="15"/>
      <c r="W10" s="130"/>
      <c r="X10" s="131"/>
      <c r="Y10" s="131"/>
      <c r="Z10" s="131"/>
      <c r="AA10" s="131"/>
      <c r="AB10" s="131"/>
      <c r="AC10" s="131"/>
      <c r="AD10" s="131"/>
      <c r="AE10" s="131"/>
      <c r="AF10" s="131"/>
      <c r="AG10" s="132"/>
      <c r="AI10" s="16"/>
    </row>
    <row r="11" spans="1:35" ht="18.75" x14ac:dyDescent="0.3">
      <c r="A11" s="1"/>
      <c r="B11" s="8"/>
      <c r="C11" s="159" t="s">
        <v>26</v>
      </c>
      <c r="D11" s="122"/>
      <c r="E11" s="122"/>
      <c r="F11" s="122"/>
      <c r="G11" s="122"/>
      <c r="H11" s="122"/>
      <c r="I11" s="122"/>
      <c r="J11" s="122"/>
      <c r="K11" s="122"/>
      <c r="L11" s="122"/>
      <c r="M11" s="120"/>
      <c r="N11" s="17"/>
      <c r="O11" s="18"/>
      <c r="P11" s="17"/>
      <c r="Q11" s="154"/>
      <c r="R11" s="128"/>
      <c r="S11" s="128"/>
      <c r="T11" s="137"/>
      <c r="U11" s="17"/>
      <c r="V11" s="19"/>
      <c r="W11" s="147" t="s">
        <v>26</v>
      </c>
      <c r="X11" s="125"/>
      <c r="Y11" s="125"/>
      <c r="Z11" s="125"/>
      <c r="AA11" s="125"/>
      <c r="AB11" s="125"/>
      <c r="AC11" s="125"/>
      <c r="AD11" s="125"/>
      <c r="AE11" s="125"/>
      <c r="AF11" s="125"/>
      <c r="AG11" s="126"/>
      <c r="AI11" s="16"/>
    </row>
    <row r="12" spans="1:35" ht="15" x14ac:dyDescent="0.25">
      <c r="B12" s="20"/>
      <c r="C12" s="21"/>
      <c r="D12" s="22"/>
      <c r="E12" s="22"/>
      <c r="F12" s="22"/>
      <c r="G12" s="22"/>
      <c r="H12" s="22"/>
      <c r="I12" s="22"/>
      <c r="J12" s="22"/>
      <c r="K12" s="22"/>
      <c r="L12" s="22"/>
      <c r="M12" s="23"/>
      <c r="N12" s="17"/>
      <c r="O12" s="18"/>
      <c r="P12" s="17"/>
      <c r="Q12" s="155"/>
      <c r="R12" s="156"/>
      <c r="S12" s="156"/>
      <c r="T12" s="157"/>
      <c r="U12" s="17"/>
      <c r="V12" s="19"/>
      <c r="W12" s="21"/>
      <c r="X12" s="22"/>
      <c r="Y12" s="22"/>
      <c r="Z12" s="22"/>
      <c r="AA12" s="22"/>
      <c r="AB12" s="22"/>
      <c r="AC12" s="22"/>
      <c r="AD12" s="24"/>
      <c r="AE12" s="24"/>
      <c r="AF12" s="24"/>
      <c r="AG12" s="25"/>
      <c r="AI12" s="16"/>
    </row>
    <row r="13" spans="1:35" ht="19.5" customHeight="1" x14ac:dyDescent="0.3">
      <c r="B13" s="20"/>
      <c r="C13" s="119" t="s">
        <v>27</v>
      </c>
      <c r="D13" s="120"/>
      <c r="E13" s="26" t="e">
        <f>COUNTIF(#REF!,"Sin verificar")</f>
        <v>#REF!</v>
      </c>
      <c r="F13" s="27" t="e">
        <f ca="1">MULTIPLY(E13,1)/E22</f>
        <v>#NAME?</v>
      </c>
      <c r="I13" s="17"/>
      <c r="J13" s="17"/>
      <c r="K13" s="17"/>
      <c r="L13" s="17"/>
      <c r="M13" s="28"/>
      <c r="N13" s="17"/>
      <c r="O13" s="18"/>
      <c r="P13" s="17"/>
      <c r="U13" s="17"/>
      <c r="V13" s="19"/>
      <c r="W13" s="119" t="s">
        <v>27</v>
      </c>
      <c r="X13" s="120"/>
      <c r="Y13" s="26" t="e">
        <f>COUNTIF(Municipales!#REF!,"Sin verificar")</f>
        <v>#REF!</v>
      </c>
      <c r="Z13" s="27" t="e">
        <f ca="1">MULTIPLY(Y13,1)/Y22</f>
        <v>#NAME?</v>
      </c>
      <c r="AG13" s="29"/>
      <c r="AI13" s="16"/>
    </row>
    <row r="14" spans="1:35" ht="19.5" customHeight="1" x14ac:dyDescent="0.3">
      <c r="B14" s="20"/>
      <c r="C14" s="123" t="s">
        <v>28</v>
      </c>
      <c r="D14" s="120"/>
      <c r="E14" s="26" t="e">
        <f>COUNTIF(#REF!,"Sin registro")</f>
        <v>#REF!</v>
      </c>
      <c r="F14" s="27" t="e">
        <f ca="1">MULTIPLY(E14,1)/E22</f>
        <v>#NAME?</v>
      </c>
      <c r="I14" s="17"/>
      <c r="J14" s="17"/>
      <c r="K14" s="17"/>
      <c r="L14" s="17"/>
      <c r="M14" s="28"/>
      <c r="N14" s="17"/>
      <c r="O14" s="18"/>
      <c r="P14" s="17"/>
      <c r="Q14" s="121" t="s">
        <v>29</v>
      </c>
      <c r="R14" s="122"/>
      <c r="S14" s="122"/>
      <c r="T14" s="120"/>
      <c r="U14" s="17"/>
      <c r="V14" s="19"/>
      <c r="W14" s="123" t="s">
        <v>28</v>
      </c>
      <c r="X14" s="120"/>
      <c r="Y14" s="26" t="e">
        <f>COUNTIF(Municipales!#REF!,"Sin registro")</f>
        <v>#REF!</v>
      </c>
      <c r="Z14" s="27" t="e">
        <f ca="1">MULTIPLY(Y14,1)/Y22</f>
        <v>#NAME?</v>
      </c>
      <c r="AG14" s="29"/>
      <c r="AI14" s="16"/>
    </row>
    <row r="15" spans="1:35" ht="19.5" customHeight="1" x14ac:dyDescent="0.3">
      <c r="B15" s="20"/>
      <c r="C15" s="133" t="s">
        <v>30</v>
      </c>
      <c r="D15" s="120"/>
      <c r="E15" s="26" t="e">
        <f>COUNTIF(#REF!,"En captura")</f>
        <v>#REF!</v>
      </c>
      <c r="F15" s="27" t="e">
        <f ca="1">MULTIPLY(E15,1)/E22</f>
        <v>#NAME?</v>
      </c>
      <c r="I15" s="17"/>
      <c r="J15" s="17"/>
      <c r="K15" s="17"/>
      <c r="L15" s="17"/>
      <c r="M15" s="28"/>
      <c r="N15" s="17"/>
      <c r="O15" s="18"/>
      <c r="P15" s="17"/>
      <c r="Q15" s="124" t="e">
        <f>E16+Y16</f>
        <v>#REF!</v>
      </c>
      <c r="R15" s="125"/>
      <c r="S15" s="125"/>
      <c r="T15" s="126"/>
      <c r="U15" s="17"/>
      <c r="V15" s="19"/>
      <c r="W15" s="133" t="s">
        <v>30</v>
      </c>
      <c r="X15" s="120"/>
      <c r="Y15" s="26" t="e">
        <f>COUNTIF(Municipales!#REF!,"En captura")</f>
        <v>#REF!</v>
      </c>
      <c r="Z15" s="27" t="e">
        <f ca="1">MULTIPLY(Y15,1)/Y22</f>
        <v>#NAME?</v>
      </c>
      <c r="AG15" s="29"/>
      <c r="AI15" s="16"/>
    </row>
    <row r="16" spans="1:35" ht="19.5" customHeight="1" x14ac:dyDescent="0.3">
      <c r="B16" s="20"/>
      <c r="C16" s="134" t="s">
        <v>29</v>
      </c>
      <c r="D16" s="120"/>
      <c r="E16" s="26" t="e">
        <f>COUNTIF(#REF!,"Cargado")</f>
        <v>#REF!</v>
      </c>
      <c r="F16" s="27" t="e">
        <f ca="1">MULTIPLY(E16,1)/E22</f>
        <v>#NAME?</v>
      </c>
      <c r="I16" s="17"/>
      <c r="J16" s="17"/>
      <c r="K16" s="17"/>
      <c r="L16" s="17"/>
      <c r="M16" s="28"/>
      <c r="N16" s="17"/>
      <c r="O16" s="18"/>
      <c r="P16" s="17"/>
      <c r="Q16" s="127"/>
      <c r="R16" s="128"/>
      <c r="S16" s="128"/>
      <c r="T16" s="129"/>
      <c r="U16" s="17"/>
      <c r="V16" s="19"/>
      <c r="W16" s="134" t="s">
        <v>29</v>
      </c>
      <c r="X16" s="120"/>
      <c r="Y16" s="26" t="e">
        <f>COUNTIF(Municipales!#REF!,"Cargado")</f>
        <v>#REF!</v>
      </c>
      <c r="Z16" s="27" t="e">
        <f ca="1">MULTIPLY(Y16,1)/Y22</f>
        <v>#NAME?</v>
      </c>
      <c r="AG16" s="29"/>
      <c r="AI16" s="16"/>
    </row>
    <row r="17" spans="1:35" ht="19.5" customHeight="1" x14ac:dyDescent="0.3">
      <c r="B17" s="20"/>
      <c r="C17" s="135" t="s">
        <v>31</v>
      </c>
      <c r="D17" s="120"/>
      <c r="E17" s="26" t="e">
        <f>COUNTIF(#REF!,"Aprobado")</f>
        <v>#REF!</v>
      </c>
      <c r="F17" s="27" t="e">
        <f ca="1">MULTIPLY(E17,1)/E22</f>
        <v>#NAME?</v>
      </c>
      <c r="I17" s="17"/>
      <c r="J17" s="17"/>
      <c r="K17" s="17"/>
      <c r="L17" s="17"/>
      <c r="M17" s="28"/>
      <c r="N17" s="17"/>
      <c r="O17" s="18"/>
      <c r="P17" s="17"/>
      <c r="Q17" s="127"/>
      <c r="R17" s="128"/>
      <c r="S17" s="128"/>
      <c r="T17" s="129"/>
      <c r="U17" s="17"/>
      <c r="V17" s="19"/>
      <c r="W17" s="135" t="s">
        <v>31</v>
      </c>
      <c r="X17" s="120"/>
      <c r="Y17" s="26" t="e">
        <f>COUNTIF(Municipales!#REF!,"Aprobado")</f>
        <v>#REF!</v>
      </c>
      <c r="Z17" s="27" t="e">
        <f ca="1">MULTIPLY(Y17,1)/Y22</f>
        <v>#NAME?</v>
      </c>
      <c r="AG17" s="29"/>
      <c r="AI17" s="16"/>
    </row>
    <row r="18" spans="1:35" ht="19.5" customHeight="1" x14ac:dyDescent="0.3">
      <c r="B18" s="20"/>
      <c r="C18" s="142" t="s">
        <v>32</v>
      </c>
      <c r="D18" s="120"/>
      <c r="E18" s="26" t="e">
        <f>COUNTIF(#REF!,"No aprobado1")</f>
        <v>#REF!</v>
      </c>
      <c r="F18" s="27" t="e">
        <f ca="1">MULTIPLY(E18,1)/E22</f>
        <v>#NAME?</v>
      </c>
      <c r="I18" s="17"/>
      <c r="J18" s="17"/>
      <c r="K18" s="17"/>
      <c r="L18" s="17"/>
      <c r="M18" s="28"/>
      <c r="N18" s="17"/>
      <c r="O18" s="18"/>
      <c r="P18" s="17"/>
      <c r="Q18" s="127"/>
      <c r="R18" s="128"/>
      <c r="S18" s="128"/>
      <c r="T18" s="129"/>
      <c r="U18" s="17"/>
      <c r="V18" s="19"/>
      <c r="W18" s="142" t="s">
        <v>32</v>
      </c>
      <c r="X18" s="120"/>
      <c r="Y18" s="26" t="e">
        <f>COUNTIF(Municipales!#REF!,"No aprobado1")</f>
        <v>#REF!</v>
      </c>
      <c r="Z18" s="27" t="e">
        <f ca="1">MULTIPLY(Y18,1)/Y22</f>
        <v>#NAME?</v>
      </c>
      <c r="AG18" s="29"/>
      <c r="AI18" s="16"/>
    </row>
    <row r="19" spans="1:35" ht="19.5" customHeight="1" x14ac:dyDescent="0.3">
      <c r="B19" s="20"/>
      <c r="C19" s="143" t="s">
        <v>33</v>
      </c>
      <c r="D19" s="120"/>
      <c r="E19" s="26" t="e">
        <f>COUNTIF(#REF!,"No aprobado")</f>
        <v>#REF!</v>
      </c>
      <c r="F19" s="27" t="e">
        <f ca="1">MULTIPLY(E19,1)/E22</f>
        <v>#NAME?</v>
      </c>
      <c r="I19" s="17"/>
      <c r="J19" s="17"/>
      <c r="K19" s="17"/>
      <c r="L19" s="17"/>
      <c r="M19" s="28"/>
      <c r="N19" s="17"/>
      <c r="O19" s="18"/>
      <c r="P19" s="17"/>
      <c r="Q19" s="130"/>
      <c r="R19" s="131"/>
      <c r="S19" s="131"/>
      <c r="T19" s="132"/>
      <c r="U19" s="17"/>
      <c r="V19" s="19"/>
      <c r="W19" s="143" t="s">
        <v>33</v>
      </c>
      <c r="X19" s="120"/>
      <c r="Y19" s="26" t="e">
        <f>COUNTIF(Municipales!#REF!,"No aprobado")</f>
        <v>#REF!</v>
      </c>
      <c r="Z19" s="27" t="e">
        <f ca="1">MULTIPLY(Y19,1)/Y22</f>
        <v>#NAME?</v>
      </c>
      <c r="AG19" s="29"/>
      <c r="AI19" s="16"/>
    </row>
    <row r="20" spans="1:35" ht="19.5" customHeight="1" x14ac:dyDescent="0.3">
      <c r="B20" s="20"/>
      <c r="C20" s="144" t="s">
        <v>34</v>
      </c>
      <c r="D20" s="120"/>
      <c r="E20" s="26" t="e">
        <f>SUM(M29:M48)</f>
        <v>#REF!</v>
      </c>
      <c r="F20" s="27" t="e">
        <f ca="1">MULTIPLY(E20,1)/E22</f>
        <v>#NAME?</v>
      </c>
      <c r="G20" s="30"/>
      <c r="H20" s="17"/>
      <c r="I20" s="17"/>
      <c r="J20" s="17"/>
      <c r="K20" s="17"/>
      <c r="L20" s="17"/>
      <c r="M20" s="28"/>
      <c r="N20" s="17"/>
      <c r="O20" s="18"/>
      <c r="P20" s="17"/>
      <c r="Q20" s="121" t="s">
        <v>35</v>
      </c>
      <c r="R20" s="122"/>
      <c r="S20" s="122"/>
      <c r="T20" s="120"/>
      <c r="U20" s="17"/>
      <c r="V20" s="19"/>
      <c r="W20" s="144" t="s">
        <v>34</v>
      </c>
      <c r="X20" s="120"/>
      <c r="Y20" s="26" t="e">
        <f>SUM(AG30:AG54)</f>
        <v>#REF!</v>
      </c>
      <c r="Z20" s="27" t="e">
        <f ca="1">MULTIPLY(Y20,1)/Y22</f>
        <v>#NAME?</v>
      </c>
      <c r="AG20" s="29"/>
      <c r="AI20" s="16"/>
    </row>
    <row r="21" spans="1:35" ht="19.5" customHeight="1" x14ac:dyDescent="0.25">
      <c r="B21" s="20"/>
      <c r="C21" s="31"/>
      <c r="D21" s="17"/>
      <c r="E21" s="17"/>
      <c r="F21" s="17"/>
      <c r="G21" s="30"/>
      <c r="H21" s="17"/>
      <c r="I21" s="17"/>
      <c r="J21" s="17"/>
      <c r="K21" s="17"/>
      <c r="L21" s="17"/>
      <c r="M21" s="28"/>
      <c r="N21" s="17"/>
      <c r="O21" s="18"/>
      <c r="P21" s="17"/>
      <c r="Q21" s="189" t="e">
        <f ca="1">MULTIPLY(Q15,1)/Q8</f>
        <v>#NAME?</v>
      </c>
      <c r="R21" s="125"/>
      <c r="S21" s="125"/>
      <c r="T21" s="126"/>
      <c r="U21" s="17"/>
      <c r="V21" s="19"/>
      <c r="W21" s="32"/>
      <c r="X21" s="33"/>
      <c r="Y21" s="34"/>
      <c r="Z21" s="35"/>
      <c r="AG21" s="29"/>
      <c r="AI21" s="16"/>
    </row>
    <row r="22" spans="1:35" ht="19.5" customHeight="1" x14ac:dyDescent="0.25">
      <c r="B22" s="20"/>
      <c r="C22" s="145" t="s">
        <v>36</v>
      </c>
      <c r="D22" s="128"/>
      <c r="E22" s="36" t="e">
        <f>SUM(E13:E16)</f>
        <v>#REF!</v>
      </c>
      <c r="H22" s="17"/>
      <c r="I22" s="17"/>
      <c r="J22" s="17"/>
      <c r="K22" s="17"/>
      <c r="L22" s="17"/>
      <c r="M22" s="28"/>
      <c r="N22" s="17"/>
      <c r="O22" s="18"/>
      <c r="P22" s="17"/>
      <c r="Q22" s="127"/>
      <c r="R22" s="128"/>
      <c r="S22" s="128"/>
      <c r="T22" s="129"/>
      <c r="U22" s="17"/>
      <c r="V22" s="19"/>
      <c r="W22" s="190" t="s">
        <v>36</v>
      </c>
      <c r="X22" s="128"/>
      <c r="Y22" s="37" t="e">
        <f>SUM(Y13:Y16)</f>
        <v>#REF!</v>
      </c>
      <c r="Z22" s="35"/>
      <c r="AG22" s="29"/>
      <c r="AI22" s="16"/>
    </row>
    <row r="23" spans="1:35" ht="19.5" customHeight="1" x14ac:dyDescent="0.25">
      <c r="B23" s="20"/>
      <c r="C23" s="38"/>
      <c r="D23" s="39"/>
      <c r="E23" s="39"/>
      <c r="F23" s="39"/>
      <c r="G23" s="39"/>
      <c r="H23" s="39"/>
      <c r="I23" s="39"/>
      <c r="J23" s="39"/>
      <c r="K23" s="39"/>
      <c r="L23" s="39"/>
      <c r="M23" s="40"/>
      <c r="N23" s="17"/>
      <c r="O23" s="18"/>
      <c r="P23" s="17"/>
      <c r="Q23" s="127"/>
      <c r="R23" s="128"/>
      <c r="S23" s="128"/>
      <c r="T23" s="129"/>
      <c r="U23" s="17"/>
      <c r="V23" s="19"/>
      <c r="W23" s="41"/>
      <c r="X23" s="42"/>
      <c r="Y23" s="42"/>
      <c r="Z23" s="42"/>
      <c r="AA23" s="39"/>
      <c r="AB23" s="39"/>
      <c r="AC23" s="43"/>
      <c r="AD23" s="43"/>
      <c r="AE23" s="43"/>
      <c r="AF23" s="43"/>
      <c r="AG23" s="44"/>
      <c r="AI23" s="16"/>
    </row>
    <row r="24" spans="1:35" ht="19.5" customHeight="1" x14ac:dyDescent="0.25">
      <c r="B24" s="20"/>
      <c r="C24" s="45"/>
      <c r="D24" s="45"/>
      <c r="E24" s="45"/>
      <c r="F24" s="45"/>
      <c r="G24" s="45"/>
      <c r="H24" s="45"/>
      <c r="I24" s="45"/>
      <c r="J24" s="17"/>
      <c r="K24" s="17"/>
      <c r="L24" s="17"/>
      <c r="M24" s="17"/>
      <c r="N24" s="17"/>
      <c r="O24" s="18"/>
      <c r="P24" s="17"/>
      <c r="Q24" s="127"/>
      <c r="R24" s="128"/>
      <c r="S24" s="128"/>
      <c r="T24" s="129"/>
      <c r="U24" s="17"/>
      <c r="V24" s="19"/>
      <c r="W24" s="45"/>
      <c r="X24" s="45"/>
      <c r="Y24" s="45"/>
      <c r="Z24" s="45"/>
      <c r="AA24" s="45"/>
      <c r="AB24" s="45"/>
      <c r="AC24" s="45"/>
      <c r="AI24" s="16"/>
    </row>
    <row r="25" spans="1:35" ht="19.5" customHeight="1" x14ac:dyDescent="0.3">
      <c r="B25" s="20"/>
      <c r="C25" s="191" t="s">
        <v>37</v>
      </c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7"/>
      <c r="O25" s="18"/>
      <c r="P25" s="17"/>
      <c r="Q25" s="130"/>
      <c r="R25" s="131"/>
      <c r="S25" s="131"/>
      <c r="T25" s="132"/>
      <c r="U25" s="17"/>
      <c r="V25" s="19"/>
      <c r="W25" s="191" t="s">
        <v>38</v>
      </c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I25" s="16"/>
    </row>
    <row r="26" spans="1:35" ht="19.5" customHeight="1" x14ac:dyDescent="0.25">
      <c r="B26" s="20"/>
      <c r="C26" s="17"/>
      <c r="D26" s="17"/>
      <c r="E26" s="17"/>
      <c r="F26" s="17"/>
      <c r="G26" s="17"/>
      <c r="H26" s="17"/>
      <c r="J26" s="17"/>
      <c r="K26" s="17"/>
      <c r="L26" s="17"/>
      <c r="M26" s="17"/>
      <c r="N26" s="17"/>
      <c r="O26" s="18"/>
      <c r="P26" s="17"/>
      <c r="Q26" s="46"/>
      <c r="R26" s="46"/>
      <c r="S26" s="46"/>
      <c r="T26" s="46"/>
      <c r="U26" s="17"/>
      <c r="V26" s="19"/>
      <c r="W26" s="17"/>
      <c r="X26" s="17"/>
      <c r="Y26" s="17"/>
      <c r="Z26" s="17"/>
      <c r="AA26" s="17"/>
      <c r="AB26" s="17"/>
      <c r="AI26" s="16"/>
    </row>
    <row r="27" spans="1:35" ht="19.5" customHeight="1" x14ac:dyDescent="0.3">
      <c r="B27" s="20"/>
      <c r="C27" s="17"/>
      <c r="D27" s="17"/>
      <c r="E27" s="17"/>
      <c r="F27" s="17"/>
      <c r="G27" s="17"/>
      <c r="H27" s="17"/>
      <c r="I27" s="193" t="s">
        <v>39</v>
      </c>
      <c r="J27" s="17"/>
      <c r="K27" s="17"/>
      <c r="L27" s="17"/>
      <c r="M27" s="17"/>
      <c r="N27" s="17"/>
      <c r="O27" s="18"/>
      <c r="P27" s="17"/>
      <c r="Q27" s="187" t="s">
        <v>28</v>
      </c>
      <c r="R27" s="122"/>
      <c r="S27" s="122"/>
      <c r="T27" s="120"/>
      <c r="U27" s="17"/>
      <c r="V27" s="19"/>
      <c r="AI27" s="16"/>
    </row>
    <row r="28" spans="1:35" ht="19.5" customHeight="1" x14ac:dyDescent="0.25">
      <c r="A28" s="47"/>
      <c r="B28" s="48"/>
      <c r="C28" s="49"/>
      <c r="D28" s="50" t="s">
        <v>40</v>
      </c>
      <c r="E28" s="51" t="s">
        <v>27</v>
      </c>
      <c r="F28" s="52" t="s">
        <v>28</v>
      </c>
      <c r="G28" s="53" t="s">
        <v>30</v>
      </c>
      <c r="H28" s="54" t="s">
        <v>29</v>
      </c>
      <c r="I28" s="128"/>
      <c r="J28" s="55" t="s">
        <v>31</v>
      </c>
      <c r="K28" s="56" t="s">
        <v>32</v>
      </c>
      <c r="L28" s="57" t="s">
        <v>33</v>
      </c>
      <c r="M28" s="58" t="s">
        <v>41</v>
      </c>
      <c r="N28" s="192"/>
      <c r="O28" s="137"/>
      <c r="P28" s="59"/>
      <c r="Q28" s="172" t="e">
        <f>E14+Y14</f>
        <v>#REF!</v>
      </c>
      <c r="R28" s="167"/>
      <c r="S28" s="167"/>
      <c r="T28" s="168"/>
      <c r="U28" s="59"/>
      <c r="V28" s="60"/>
      <c r="W28" s="33"/>
      <c r="X28" s="33"/>
      <c r="Y28" s="33"/>
      <c r="Z28" s="33"/>
      <c r="AA28" s="33"/>
      <c r="AB28" s="33"/>
      <c r="AC28" s="163" t="s">
        <v>39</v>
      </c>
      <c r="AD28" s="35"/>
      <c r="AE28" s="35"/>
      <c r="AF28" s="35"/>
      <c r="AG28" s="35"/>
      <c r="AH28" s="35"/>
      <c r="AI28" s="16"/>
    </row>
    <row r="29" spans="1:35" ht="19.5" customHeight="1" x14ac:dyDescent="0.25">
      <c r="A29" s="47"/>
      <c r="B29" s="48"/>
      <c r="C29" s="61" t="s">
        <v>42</v>
      </c>
      <c r="D29" s="62">
        <v>25</v>
      </c>
      <c r="E29" s="63" t="e">
        <f>COUNTIF(#REF!,"Sin verificar")</f>
        <v>#REF!</v>
      </c>
      <c r="F29" s="63" t="e">
        <f>COUNTIF(#REF!,"Sin registro")</f>
        <v>#REF!</v>
      </c>
      <c r="G29" s="63" t="e">
        <f>COUNTIF(#REF!,"En captura")</f>
        <v>#REF!</v>
      </c>
      <c r="H29" s="64" t="e">
        <f>COUNTIF(#REF!,"Cargado")</f>
        <v>#REF!</v>
      </c>
      <c r="I29" s="65" t="e">
        <f t="shared" ref="I29:I48" ca="1" si="0">MULTIPLY(H29,1)/D29</f>
        <v>#NAME?</v>
      </c>
      <c r="J29" s="63" t="e">
        <f>COUNTIF(#REF!,"Aprobado")</f>
        <v>#REF!</v>
      </c>
      <c r="K29" s="63" t="e">
        <f>COUNTIF(#REF!,"No aprobado1")</f>
        <v>#REF!</v>
      </c>
      <c r="L29" s="63" t="e">
        <f>COUNTIF(#REF!,"No aprobado")</f>
        <v>#REF!</v>
      </c>
      <c r="M29" s="63">
        <v>0</v>
      </c>
      <c r="N29" s="141" t="e">
        <f t="shared" ref="N29:N48" si="1">SUM(J29:M29)</f>
        <v>#REF!</v>
      </c>
      <c r="O29" s="137"/>
      <c r="P29" s="59"/>
      <c r="Q29" s="177"/>
      <c r="R29" s="128"/>
      <c r="S29" s="128"/>
      <c r="T29" s="178"/>
      <c r="U29" s="59"/>
      <c r="V29" s="60"/>
      <c r="W29" s="59"/>
      <c r="X29" s="66" t="s">
        <v>40</v>
      </c>
      <c r="Y29" s="67" t="s">
        <v>27</v>
      </c>
      <c r="Z29" s="68" t="s">
        <v>28</v>
      </c>
      <c r="AA29" s="69" t="s">
        <v>30</v>
      </c>
      <c r="AB29" s="70" t="s">
        <v>29</v>
      </c>
      <c r="AC29" s="188"/>
      <c r="AD29" s="71" t="s">
        <v>31</v>
      </c>
      <c r="AE29" s="56" t="s">
        <v>32</v>
      </c>
      <c r="AF29" s="57" t="s">
        <v>33</v>
      </c>
      <c r="AG29" s="58" t="s">
        <v>41</v>
      </c>
      <c r="AH29" s="72"/>
      <c r="AI29" s="16"/>
    </row>
    <row r="30" spans="1:35" ht="19.5" customHeight="1" x14ac:dyDescent="0.25">
      <c r="A30" s="47"/>
      <c r="B30" s="48"/>
      <c r="C30" s="61" t="s">
        <v>43</v>
      </c>
      <c r="D30" s="62">
        <v>1</v>
      </c>
      <c r="E30" s="63" t="e">
        <f>COUNTIF(#REF!,"Sin verificar")</f>
        <v>#REF!</v>
      </c>
      <c r="F30" s="63" t="e">
        <f>COUNTIF(#REF!,"Sin registro")</f>
        <v>#REF!</v>
      </c>
      <c r="G30" s="63" t="e">
        <f>COUNTIF(#REF!,"En captura")</f>
        <v>#REF!</v>
      </c>
      <c r="H30" s="64" t="e">
        <f>COUNTIF(#REF!,"Cargado")</f>
        <v>#REF!</v>
      </c>
      <c r="I30" s="73" t="e">
        <f t="shared" ca="1" si="0"/>
        <v>#NAME?</v>
      </c>
      <c r="J30" s="63" t="e">
        <f>COUNTIF(#REF!,"Aprobado")</f>
        <v>#REF!</v>
      </c>
      <c r="K30" s="63" t="e">
        <f>COUNTIF(#REF!,"No aprobado1")</f>
        <v>#REF!</v>
      </c>
      <c r="L30" s="63" t="e">
        <f>COUNTIF(#REF!,"No aprobado")</f>
        <v>#REF!</v>
      </c>
      <c r="M30" s="63" t="e">
        <f t="shared" ref="M30:M31" si="2">J30+K30+L30-H30</f>
        <v>#REF!</v>
      </c>
      <c r="N30" s="141" t="e">
        <f t="shared" si="1"/>
        <v>#REF!</v>
      </c>
      <c r="O30" s="137"/>
      <c r="P30" s="59"/>
      <c r="Q30" s="175"/>
      <c r="R30" s="128"/>
      <c r="S30" s="128"/>
      <c r="T30" s="176"/>
      <c r="U30" s="59"/>
      <c r="V30" s="60"/>
      <c r="W30" s="74" t="s">
        <v>1</v>
      </c>
      <c r="X30" s="75">
        <v>2</v>
      </c>
      <c r="Y30" s="76" t="e">
        <f>COUNTIF(Municipales!#REF!,"Sin verificar")</f>
        <v>#REF!</v>
      </c>
      <c r="Z30" s="76" t="e">
        <f>COUNTIF(Municipales!#REF!,"Sin registro")</f>
        <v>#REF!</v>
      </c>
      <c r="AA30" s="76" t="e">
        <f>COUNTIF(Municipales!#REF!,"En captura")</f>
        <v>#REF!</v>
      </c>
      <c r="AB30" s="76" t="e">
        <f>COUNTIF(Municipales!#REF!,"Cargado")</f>
        <v>#REF!</v>
      </c>
      <c r="AC30" s="77" t="e">
        <f t="shared" ref="AC30:AC54" ca="1" si="3">MULTIPLY(AB30,1)/X30</f>
        <v>#NAME?</v>
      </c>
      <c r="AD30" s="76" t="e">
        <f>COUNTIF(Municipales!#REF!,"Aprobado")</f>
        <v>#REF!</v>
      </c>
      <c r="AE30" s="76" t="e">
        <f>COUNTIF(Municipales!#REF!,"No aprobado1")</f>
        <v>#REF!</v>
      </c>
      <c r="AF30" s="78" t="e">
        <f>COUNTIF(Municipales!#REF!,"No aprobado")</f>
        <v>#REF!</v>
      </c>
      <c r="AG30" s="63">
        <v>0</v>
      </c>
      <c r="AH30" s="136" t="e">
        <f t="shared" ref="AH30:AH54" si="4">SUM(AD30:AG30)</f>
        <v>#REF!</v>
      </c>
      <c r="AI30" s="137"/>
    </row>
    <row r="31" spans="1:35" ht="19.5" customHeight="1" x14ac:dyDescent="0.25">
      <c r="A31" s="47"/>
      <c r="B31" s="48"/>
      <c r="C31" s="61" t="s">
        <v>44</v>
      </c>
      <c r="D31" s="62">
        <v>1</v>
      </c>
      <c r="E31" s="63" t="e">
        <f>COUNTIF(#REF!,"Sin verificar")</f>
        <v>#REF!</v>
      </c>
      <c r="F31" s="63" t="e">
        <f>COUNTIF(#REF!,"Sin registro")</f>
        <v>#REF!</v>
      </c>
      <c r="G31" s="63" t="e">
        <f>COUNTIF(#REF!,"En captura")</f>
        <v>#REF!</v>
      </c>
      <c r="H31" s="64" t="e">
        <f>COUNTIF(#REF!,"Cargado")</f>
        <v>#REF!</v>
      </c>
      <c r="I31" s="65" t="e">
        <f t="shared" ca="1" si="0"/>
        <v>#NAME?</v>
      </c>
      <c r="J31" s="63" t="e">
        <f>COUNTIF(#REF!,"Aprobado")</f>
        <v>#REF!</v>
      </c>
      <c r="K31" s="63" t="e">
        <f>COUNTIF(#REF!,"No aprobado1")</f>
        <v>#REF!</v>
      </c>
      <c r="L31" s="63" t="e">
        <f>COUNTIF(#REF!,"No aprobado")</f>
        <v>#REF!</v>
      </c>
      <c r="M31" s="63" t="e">
        <f t="shared" si="2"/>
        <v>#REF!</v>
      </c>
      <c r="N31" s="141" t="e">
        <f t="shared" si="1"/>
        <v>#REF!</v>
      </c>
      <c r="O31" s="137"/>
      <c r="P31" s="46"/>
      <c r="Q31" s="183"/>
      <c r="R31" s="184"/>
      <c r="S31" s="184"/>
      <c r="T31" s="185"/>
      <c r="U31" s="46"/>
      <c r="V31" s="79"/>
      <c r="W31" s="74" t="s">
        <v>2</v>
      </c>
      <c r="X31" s="80">
        <v>4</v>
      </c>
      <c r="Y31" s="76" t="e">
        <f>COUNTIF(Municipales!#REF!,"Sin verificar")</f>
        <v>#REF!</v>
      </c>
      <c r="Z31" s="76" t="e">
        <f>COUNTIF(Municipales!#REF!,"Sin registro")</f>
        <v>#REF!</v>
      </c>
      <c r="AA31" s="81" t="e">
        <f>COUNTIF(Municipales!#REF!,"En captura")</f>
        <v>#REF!</v>
      </c>
      <c r="AB31" s="76" t="e">
        <f>COUNTIF(Municipales!#REF!,"Cargado")</f>
        <v>#REF!</v>
      </c>
      <c r="AC31" s="82" t="e">
        <f t="shared" ca="1" si="3"/>
        <v>#NAME?</v>
      </c>
      <c r="AD31" s="76" t="e">
        <f>COUNTIF(Municipales!#REF!,"Aprobado")</f>
        <v>#REF!</v>
      </c>
      <c r="AE31" s="76" t="e">
        <f>COUNTIF(Municipales!#REF!,"No aprobado1")</f>
        <v>#REF!</v>
      </c>
      <c r="AF31" s="78" t="e">
        <f>COUNTIF(Municipales!#REF!,"No aprobado")</f>
        <v>#REF!</v>
      </c>
      <c r="AG31" s="63">
        <v>0</v>
      </c>
      <c r="AH31" s="136" t="e">
        <f t="shared" si="4"/>
        <v>#REF!</v>
      </c>
      <c r="AI31" s="137"/>
    </row>
    <row r="32" spans="1:35" ht="19.5" customHeight="1" x14ac:dyDescent="0.3">
      <c r="A32" s="47"/>
      <c r="B32" s="48"/>
      <c r="C32" s="61" t="s">
        <v>45</v>
      </c>
      <c r="D32" s="62">
        <v>14</v>
      </c>
      <c r="E32" s="63" t="e">
        <f>COUNTIF(#REF!,"Sin verificar")</f>
        <v>#REF!</v>
      </c>
      <c r="F32" s="63" t="e">
        <f>COUNTIF(#REF!,"Sin registro")</f>
        <v>#REF!</v>
      </c>
      <c r="G32" s="63" t="e">
        <f>COUNTIF(#REF!,"En captura")</f>
        <v>#REF!</v>
      </c>
      <c r="H32" s="64" t="e">
        <f>COUNTIF(#REF!,"Cargado")</f>
        <v>#REF!</v>
      </c>
      <c r="I32" s="65" t="e">
        <f t="shared" ca="1" si="0"/>
        <v>#NAME?</v>
      </c>
      <c r="J32" s="63" t="e">
        <f>COUNTIF(#REF!,"Aprobado")</f>
        <v>#REF!</v>
      </c>
      <c r="K32" s="63" t="e">
        <f>COUNTIF(#REF!,"No aprobado1")</f>
        <v>#REF!</v>
      </c>
      <c r="L32" s="63" t="e">
        <f>COUNTIF(#REF!,"No aprobado")</f>
        <v>#REF!</v>
      </c>
      <c r="M32" s="63">
        <v>0</v>
      </c>
      <c r="N32" s="141" t="e">
        <f t="shared" si="1"/>
        <v>#REF!</v>
      </c>
      <c r="O32" s="137"/>
      <c r="P32" s="59"/>
      <c r="Q32" s="187" t="s">
        <v>46</v>
      </c>
      <c r="R32" s="170"/>
      <c r="S32" s="170"/>
      <c r="T32" s="171"/>
      <c r="U32" s="59"/>
      <c r="V32" s="60"/>
      <c r="W32" s="74" t="s">
        <v>3</v>
      </c>
      <c r="X32" s="80">
        <v>4</v>
      </c>
      <c r="Y32" s="76" t="e">
        <f>COUNTIF(Municipales!#REF!,"Sin verificar")</f>
        <v>#REF!</v>
      </c>
      <c r="Z32" s="76" t="e">
        <f>COUNTIF(Municipales!#REF!,"Sin registro")</f>
        <v>#REF!</v>
      </c>
      <c r="AA32" s="81" t="e">
        <f>COUNTIF(Municipales!#REF!,"En captura")</f>
        <v>#REF!</v>
      </c>
      <c r="AB32" s="76" t="e">
        <f>COUNTIF(Municipales!#REF!,"Cargado")</f>
        <v>#REF!</v>
      </c>
      <c r="AC32" s="82" t="e">
        <f t="shared" ca="1" si="3"/>
        <v>#NAME?</v>
      </c>
      <c r="AD32" s="76" t="e">
        <f>COUNTIF(Municipales!#REF!,"Aprobado")</f>
        <v>#REF!</v>
      </c>
      <c r="AE32" s="76" t="e">
        <f>COUNTIF(Municipales!#REF!,"No aprobado1")</f>
        <v>#REF!</v>
      </c>
      <c r="AF32" s="78" t="e">
        <f>COUNTIF(Municipales!#REF!,"No aprobado")</f>
        <v>#REF!</v>
      </c>
      <c r="AG32" s="63">
        <v>0</v>
      </c>
      <c r="AH32" s="136" t="e">
        <f t="shared" si="4"/>
        <v>#REF!</v>
      </c>
      <c r="AI32" s="137"/>
    </row>
    <row r="33" spans="1:35" ht="19.5" customHeight="1" x14ac:dyDescent="0.25">
      <c r="A33" s="47"/>
      <c r="B33" s="48"/>
      <c r="C33" s="61" t="s">
        <v>47</v>
      </c>
      <c r="D33" s="62">
        <v>1</v>
      </c>
      <c r="E33" s="63" t="e">
        <f>COUNTIF(#REF!,"Sin verificar")</f>
        <v>#REF!</v>
      </c>
      <c r="F33" s="63" t="e">
        <f>COUNTIF(#REF!,"Sin registro")</f>
        <v>#REF!</v>
      </c>
      <c r="G33" s="63" t="e">
        <f>COUNTIF(#REF!,"En captura")</f>
        <v>#REF!</v>
      </c>
      <c r="H33" s="64" t="e">
        <f>COUNTIF(#REF!,"Cargado")</f>
        <v>#REF!</v>
      </c>
      <c r="I33" s="65" t="e">
        <f t="shared" ca="1" si="0"/>
        <v>#NAME?</v>
      </c>
      <c r="J33" s="63" t="e">
        <f>COUNTIF(#REF!,"Aprobado")</f>
        <v>#REF!</v>
      </c>
      <c r="K33" s="63" t="e">
        <f>COUNTIF(#REF!,"No aprobado1")</f>
        <v>#REF!</v>
      </c>
      <c r="L33" s="63" t="e">
        <f>COUNTIF(#REF!,"No aprobado")</f>
        <v>#REF!</v>
      </c>
      <c r="M33" s="63" t="e">
        <f t="shared" ref="M33:M34" si="5">J33+K33+L33-H33</f>
        <v>#REF!</v>
      </c>
      <c r="N33" s="141" t="e">
        <f t="shared" si="1"/>
        <v>#REF!</v>
      </c>
      <c r="O33" s="137"/>
      <c r="P33" s="46"/>
      <c r="Q33" s="182" t="e">
        <f ca="1">MULTIPLY(Q28,1)/Q8</f>
        <v>#NAME?</v>
      </c>
      <c r="R33" s="173"/>
      <c r="S33" s="173"/>
      <c r="T33" s="174"/>
      <c r="U33" s="46"/>
      <c r="V33" s="79"/>
      <c r="W33" s="74" t="s">
        <v>4</v>
      </c>
      <c r="X33" s="80">
        <v>2</v>
      </c>
      <c r="Y33" s="76" t="e">
        <f>COUNTIF(Municipales!#REF!,"Sin verificar")</f>
        <v>#REF!</v>
      </c>
      <c r="Z33" s="76" t="e">
        <f>COUNTIF(Municipales!#REF!,"Sin registro")</f>
        <v>#REF!</v>
      </c>
      <c r="AA33" s="76" t="e">
        <f>COUNTIF(Municipales!#REF!,"En captura")</f>
        <v>#REF!</v>
      </c>
      <c r="AB33" s="76" t="e">
        <f>COUNTIF(Municipales!#REF!,"Cargado")</f>
        <v>#REF!</v>
      </c>
      <c r="AC33" s="82" t="e">
        <f t="shared" ca="1" si="3"/>
        <v>#NAME?</v>
      </c>
      <c r="AD33" s="76" t="e">
        <f>COUNTIF(Municipales!#REF!,"Aprobado")</f>
        <v>#REF!</v>
      </c>
      <c r="AE33" s="76" t="e">
        <f>COUNTIF(Municipales!#REF!,"No aprobado1")</f>
        <v>#REF!</v>
      </c>
      <c r="AF33" s="78" t="e">
        <f>COUNTIF(Municipales!#REF!,"No aprobado")</f>
        <v>#REF!</v>
      </c>
      <c r="AG33" s="63">
        <v>0</v>
      </c>
      <c r="AH33" s="136" t="e">
        <f t="shared" si="4"/>
        <v>#REF!</v>
      </c>
      <c r="AI33" s="137"/>
    </row>
    <row r="34" spans="1:35" ht="19.5" customHeight="1" x14ac:dyDescent="0.25">
      <c r="A34" s="47"/>
      <c r="B34" s="48"/>
      <c r="C34" s="61" t="s">
        <v>48</v>
      </c>
      <c r="D34" s="62">
        <v>1</v>
      </c>
      <c r="E34" s="63" t="e">
        <f>COUNTIF(#REF!,"Sin verificar")</f>
        <v>#REF!</v>
      </c>
      <c r="F34" s="63" t="e">
        <f>COUNTIF(#REF!,"Sin registro")</f>
        <v>#REF!</v>
      </c>
      <c r="G34" s="63" t="e">
        <f>COUNTIF(#REF!,"En captura")</f>
        <v>#REF!</v>
      </c>
      <c r="H34" s="64" t="e">
        <f>COUNTIF(#REF!,"Cargado")</f>
        <v>#REF!</v>
      </c>
      <c r="I34" s="65" t="e">
        <f t="shared" ca="1" si="0"/>
        <v>#NAME?</v>
      </c>
      <c r="J34" s="63" t="e">
        <f>COUNTIF(#REF!,"Aprobado")</f>
        <v>#REF!</v>
      </c>
      <c r="K34" s="63" t="e">
        <f>COUNTIF(#REF!,"No aprobado1")</f>
        <v>#REF!</v>
      </c>
      <c r="L34" s="63" t="e">
        <f>COUNTIF(#REF!,"No aprobado")</f>
        <v>#REF!</v>
      </c>
      <c r="M34" s="63" t="e">
        <f t="shared" si="5"/>
        <v>#REF!</v>
      </c>
      <c r="N34" s="141" t="e">
        <f t="shared" si="1"/>
        <v>#REF!</v>
      </c>
      <c r="O34" s="137"/>
      <c r="P34" s="59"/>
      <c r="Q34" s="175"/>
      <c r="R34" s="128"/>
      <c r="S34" s="128"/>
      <c r="T34" s="176"/>
      <c r="U34" s="59"/>
      <c r="V34" s="60"/>
      <c r="W34" s="74" t="s">
        <v>5</v>
      </c>
      <c r="X34" s="80">
        <v>3</v>
      </c>
      <c r="Y34" s="76" t="e">
        <f>COUNTIF(Municipales!#REF!,"Sin verificar")</f>
        <v>#REF!</v>
      </c>
      <c r="Z34" s="76" t="e">
        <f>COUNTIF(Municipales!#REF!,"Sin registro")</f>
        <v>#REF!</v>
      </c>
      <c r="AA34" s="81" t="e">
        <f>COUNTIF(Municipales!#REF!,"En captura")</f>
        <v>#REF!</v>
      </c>
      <c r="AB34" s="76" t="e">
        <f>COUNTIF(Municipales!#REF!,"Cargado")</f>
        <v>#REF!</v>
      </c>
      <c r="AC34" s="82" t="e">
        <f t="shared" ca="1" si="3"/>
        <v>#NAME?</v>
      </c>
      <c r="AD34" s="76" t="e">
        <f>COUNTIF(Municipales!#REF!,"Aprobado")</f>
        <v>#REF!</v>
      </c>
      <c r="AE34" s="76" t="e">
        <f>COUNTIF(Municipales!#REF!,"No aprobado1")</f>
        <v>#REF!</v>
      </c>
      <c r="AF34" s="78" t="e">
        <f>COUNTIF(Municipales!#REF!,"No aprobado")</f>
        <v>#REF!</v>
      </c>
      <c r="AG34" s="63">
        <v>0</v>
      </c>
      <c r="AH34" s="136" t="e">
        <f t="shared" si="4"/>
        <v>#REF!</v>
      </c>
      <c r="AI34" s="137"/>
    </row>
    <row r="35" spans="1:35" ht="19.5" customHeight="1" x14ac:dyDescent="0.25">
      <c r="A35" s="47"/>
      <c r="B35" s="48"/>
      <c r="C35" s="61" t="s">
        <v>49</v>
      </c>
      <c r="D35" s="62">
        <v>7</v>
      </c>
      <c r="E35" s="63" t="e">
        <f>COUNTIF(#REF!,"Sin verificar")</f>
        <v>#REF!</v>
      </c>
      <c r="F35" s="63" t="e">
        <f>COUNTIF(#REF!,"Sin registro")</f>
        <v>#REF!</v>
      </c>
      <c r="G35" s="63" t="e">
        <f>COUNTIF(#REF!,"En captura")</f>
        <v>#REF!</v>
      </c>
      <c r="H35" s="64" t="e">
        <f>COUNTIF(#REF!,"Cargado")</f>
        <v>#REF!</v>
      </c>
      <c r="I35" s="65" t="e">
        <f t="shared" ca="1" si="0"/>
        <v>#NAME?</v>
      </c>
      <c r="J35" s="83" t="e">
        <f>COUNTIF(#REF!,"Aprobado")</f>
        <v>#REF!</v>
      </c>
      <c r="K35" s="83" t="e">
        <f>COUNTIF(#REF!,"No aprobado1")</f>
        <v>#REF!</v>
      </c>
      <c r="L35" s="83" t="e">
        <f>COUNTIF(#REF!,"No aprobado")</f>
        <v>#REF!</v>
      </c>
      <c r="M35" s="63">
        <v>0</v>
      </c>
      <c r="N35" s="141" t="e">
        <f t="shared" si="1"/>
        <v>#REF!</v>
      </c>
      <c r="O35" s="137"/>
      <c r="P35" s="59"/>
      <c r="Q35" s="177"/>
      <c r="R35" s="128"/>
      <c r="S35" s="128"/>
      <c r="T35" s="178"/>
      <c r="U35" s="59"/>
      <c r="V35" s="60"/>
      <c r="W35" s="74" t="s">
        <v>6</v>
      </c>
      <c r="X35" s="80">
        <v>3</v>
      </c>
      <c r="Y35" s="76" t="e">
        <f>COUNTIF(Municipales!#REF!,"Sin verificar")</f>
        <v>#REF!</v>
      </c>
      <c r="Z35" s="76" t="e">
        <f>COUNTIF(Municipales!#REF!,"Sin registro")</f>
        <v>#REF!</v>
      </c>
      <c r="AA35" s="76" t="e">
        <f>COUNTIF(Municipales!#REF!,"En captura")</f>
        <v>#REF!</v>
      </c>
      <c r="AB35" s="76" t="e">
        <f>COUNTIF(Municipales!#REF!,"Cargado")</f>
        <v>#REF!</v>
      </c>
      <c r="AC35" s="82" t="e">
        <f t="shared" ca="1" si="3"/>
        <v>#NAME?</v>
      </c>
      <c r="AD35" s="76" t="e">
        <f>COUNTIF(Municipales!#REF!,"Aprobado")</f>
        <v>#REF!</v>
      </c>
      <c r="AE35" s="76" t="e">
        <f>COUNTIF(Municipales!#REF!,"No aprobado1")</f>
        <v>#REF!</v>
      </c>
      <c r="AF35" s="78" t="e">
        <f>COUNTIF(Municipales!#REF!,"No aprobado")</f>
        <v>#REF!</v>
      </c>
      <c r="AG35" s="63" t="e">
        <f t="shared" ref="AG35:AG36" si="6">AD35+AE35+AF35-AB35</f>
        <v>#REF!</v>
      </c>
      <c r="AH35" s="136" t="e">
        <f t="shared" si="4"/>
        <v>#REF!</v>
      </c>
      <c r="AI35" s="137"/>
    </row>
    <row r="36" spans="1:35" ht="19.5" customHeight="1" x14ac:dyDescent="0.25">
      <c r="A36" s="47"/>
      <c r="B36" s="48"/>
      <c r="C36" s="61" t="s">
        <v>50</v>
      </c>
      <c r="D36" s="62">
        <v>15</v>
      </c>
      <c r="E36" s="63" t="e">
        <f>COUNTIF(#REF!,"Sin verificar")</f>
        <v>#REF!</v>
      </c>
      <c r="F36" s="63" t="e">
        <f>COUNTIF(#REF!,"Sin registro")</f>
        <v>#REF!</v>
      </c>
      <c r="G36" s="63" t="e">
        <f>COUNTIF(#REF!,"En captura")</f>
        <v>#REF!</v>
      </c>
      <c r="H36" s="64" t="e">
        <f>COUNTIF(#REF!,"Cargado")</f>
        <v>#REF!</v>
      </c>
      <c r="I36" s="65" t="e">
        <f t="shared" ca="1" si="0"/>
        <v>#NAME?</v>
      </c>
      <c r="J36" s="63" t="e">
        <f>COUNTIF(#REF!,"Aprobado")</f>
        <v>#REF!</v>
      </c>
      <c r="K36" s="63" t="e">
        <f>COUNTIF(#REF!,"No aprobado1")</f>
        <v>#REF!</v>
      </c>
      <c r="L36" s="63" t="e">
        <f>COUNTIF(#REF!,"No aprobado")</f>
        <v>#REF!</v>
      </c>
      <c r="M36" s="63">
        <v>0</v>
      </c>
      <c r="N36" s="141" t="e">
        <f t="shared" si="1"/>
        <v>#REF!</v>
      </c>
      <c r="O36" s="137"/>
      <c r="P36" s="59"/>
      <c r="Q36" s="179"/>
      <c r="R36" s="180"/>
      <c r="S36" s="180"/>
      <c r="T36" s="181"/>
      <c r="U36" s="59"/>
      <c r="V36" s="60"/>
      <c r="W36" s="84" t="s">
        <v>51</v>
      </c>
      <c r="X36" s="80">
        <v>1</v>
      </c>
      <c r="Y36" s="76" t="e">
        <f>COUNTIF(Municipales!#REF!,"Sin verificar")</f>
        <v>#REF!</v>
      </c>
      <c r="Z36" s="76" t="e">
        <f>COUNTIF(Municipales!#REF!,"Sin registro")</f>
        <v>#REF!</v>
      </c>
      <c r="AA36" s="76" t="e">
        <f>COUNTIF(Municipales!#REF!,"En captura")</f>
        <v>#REF!</v>
      </c>
      <c r="AB36" s="76" t="e">
        <f>COUNTIF(Municipales!#REF!,"Cargado")</f>
        <v>#REF!</v>
      </c>
      <c r="AC36" s="82" t="e">
        <f t="shared" ca="1" si="3"/>
        <v>#NAME?</v>
      </c>
      <c r="AD36" s="76" t="e">
        <f>COUNTIF(Municipales!#REF!,"Aprobado")</f>
        <v>#REF!</v>
      </c>
      <c r="AE36" s="76" t="e">
        <f>COUNTIF(Municipales!#REF!,"No aprobado1")</f>
        <v>#REF!</v>
      </c>
      <c r="AF36" s="78" t="e">
        <f>COUNTIF(Municipales!#REF!,"No aprobado")</f>
        <v>#REF!</v>
      </c>
      <c r="AG36" s="63" t="e">
        <f t="shared" si="6"/>
        <v>#REF!</v>
      </c>
      <c r="AH36" s="136" t="e">
        <f t="shared" si="4"/>
        <v>#REF!</v>
      </c>
      <c r="AI36" s="137"/>
    </row>
    <row r="37" spans="1:35" ht="19.5" customHeight="1" x14ac:dyDescent="0.25">
      <c r="A37" s="47"/>
      <c r="B37" s="48"/>
      <c r="C37" s="61" t="s">
        <v>52</v>
      </c>
      <c r="D37" s="62">
        <v>48</v>
      </c>
      <c r="E37" s="63" t="e">
        <f>COUNTIF(#REF!,"Sin verificar")</f>
        <v>#REF!</v>
      </c>
      <c r="F37" s="63" t="e">
        <f>COUNTIF(#REF!,"Sin registro")</f>
        <v>#REF!</v>
      </c>
      <c r="G37" s="63" t="e">
        <f>COUNTIF(#REF!,"En captura")</f>
        <v>#REF!</v>
      </c>
      <c r="H37" s="64" t="e">
        <f>COUNTIF(#REF!,"Cargado")</f>
        <v>#REF!</v>
      </c>
      <c r="I37" s="65" t="e">
        <f t="shared" ca="1" si="0"/>
        <v>#NAME?</v>
      </c>
      <c r="J37" s="63" t="e">
        <f>COUNTIF(#REF!,"Aprobado")</f>
        <v>#REF!</v>
      </c>
      <c r="K37" s="63" t="e">
        <f>COUNTIF(#REF!,"No aprobado1")</f>
        <v>#REF!</v>
      </c>
      <c r="L37" s="63" t="e">
        <f>COUNTIF(#REF!,"No aprobado")</f>
        <v>#REF!</v>
      </c>
      <c r="M37" s="63">
        <v>0</v>
      </c>
      <c r="N37" s="141" t="e">
        <f t="shared" si="1"/>
        <v>#REF!</v>
      </c>
      <c r="O37" s="137"/>
      <c r="P37" s="46"/>
      <c r="Q37" s="59"/>
      <c r="R37" s="59"/>
      <c r="S37" s="59"/>
      <c r="T37" s="59"/>
      <c r="U37" s="46"/>
      <c r="V37" s="79"/>
      <c r="W37" s="74" t="s">
        <v>7</v>
      </c>
      <c r="X37" s="80">
        <v>4</v>
      </c>
      <c r="Y37" s="76" t="e">
        <f>COUNTIF(Municipales!#REF!,"Sin verificar")</f>
        <v>#REF!</v>
      </c>
      <c r="Z37" s="76" t="e">
        <f>COUNTIF(Municipales!#REF!,"Sin registro")</f>
        <v>#REF!</v>
      </c>
      <c r="AA37" s="81" t="e">
        <f>COUNTIF(Municipales!#REF!,"En captura")</f>
        <v>#REF!</v>
      </c>
      <c r="AB37" s="76" t="e">
        <f>COUNTIF(Municipales!#REF!,"Cargado")</f>
        <v>#REF!</v>
      </c>
      <c r="AC37" s="82" t="e">
        <f t="shared" ca="1" si="3"/>
        <v>#NAME?</v>
      </c>
      <c r="AD37" s="76" t="e">
        <f>COUNTIF(Municipales!#REF!,"Aprobado")</f>
        <v>#REF!</v>
      </c>
      <c r="AE37" s="76" t="e">
        <f>COUNTIF(Municipales!#REF!,"No aprobado1")</f>
        <v>#REF!</v>
      </c>
      <c r="AF37" s="78" t="e">
        <f>COUNTIF(Municipales!#REF!,"No aprobado")</f>
        <v>#REF!</v>
      </c>
      <c r="AG37" s="63">
        <v>0</v>
      </c>
      <c r="AH37" s="136" t="e">
        <f t="shared" si="4"/>
        <v>#REF!</v>
      </c>
      <c r="AI37" s="137"/>
    </row>
    <row r="38" spans="1:35" ht="19.5" customHeight="1" x14ac:dyDescent="0.3">
      <c r="A38" s="47"/>
      <c r="B38" s="48"/>
      <c r="C38" s="61" t="s">
        <v>53</v>
      </c>
      <c r="D38" s="62">
        <v>48</v>
      </c>
      <c r="E38" s="63" t="e">
        <f>COUNTIF(#REF!,"Sin verificar")</f>
        <v>#REF!</v>
      </c>
      <c r="F38" s="63" t="e">
        <f>COUNTIF(#REF!,"Sin registro")</f>
        <v>#REF!</v>
      </c>
      <c r="G38" s="63" t="e">
        <f>COUNTIF(#REF!,"En captura")</f>
        <v>#REF!</v>
      </c>
      <c r="H38" s="64" t="e">
        <f>COUNTIF(#REF!,"Cargado")</f>
        <v>#REF!</v>
      </c>
      <c r="I38" s="65" t="e">
        <f t="shared" ca="1" si="0"/>
        <v>#NAME?</v>
      </c>
      <c r="J38" s="63" t="e">
        <f>COUNTIF(#REF!,"Aprobado")</f>
        <v>#REF!</v>
      </c>
      <c r="K38" s="63" t="e">
        <f>COUNTIF(#REF!,"No aprobado1")</f>
        <v>#REF!</v>
      </c>
      <c r="L38" s="63" t="e">
        <f>COUNTIF(#REF!,"No aprobado")</f>
        <v>#REF!</v>
      </c>
      <c r="M38" s="63">
        <v>0</v>
      </c>
      <c r="N38" s="141" t="e">
        <f t="shared" si="1"/>
        <v>#REF!</v>
      </c>
      <c r="O38" s="137"/>
      <c r="P38" s="59"/>
      <c r="Q38" s="169" t="s">
        <v>30</v>
      </c>
      <c r="R38" s="170"/>
      <c r="S38" s="170"/>
      <c r="T38" s="171"/>
      <c r="U38" s="59"/>
      <c r="V38" s="60"/>
      <c r="W38" s="74" t="s">
        <v>8</v>
      </c>
      <c r="X38" s="80">
        <v>5</v>
      </c>
      <c r="Y38" s="76" t="e">
        <f>COUNTIF(Municipales!#REF!,"Sin verificar")</f>
        <v>#REF!</v>
      </c>
      <c r="Z38" s="76" t="e">
        <f>COUNTIF(Municipales!#REF!,"Sin registro")</f>
        <v>#REF!</v>
      </c>
      <c r="AA38" s="76" t="e">
        <f>COUNTIF(Municipales!#REF!,"En captura")</f>
        <v>#REF!</v>
      </c>
      <c r="AB38" s="76" t="e">
        <f>COUNTIF(Municipales!#REF!,"Cargado")</f>
        <v>#REF!</v>
      </c>
      <c r="AC38" s="82" t="e">
        <f t="shared" ca="1" si="3"/>
        <v>#NAME?</v>
      </c>
      <c r="AD38" s="76" t="e">
        <f>COUNTIF(Municipales!#REF!,"Aprobado")</f>
        <v>#REF!</v>
      </c>
      <c r="AE38" s="76" t="e">
        <f>COUNTIF(Municipales!#REF!,"No aprobado1")</f>
        <v>#REF!</v>
      </c>
      <c r="AF38" s="78" t="e">
        <f>COUNTIF(Municipales!#REF!,"No aprobado")</f>
        <v>#REF!</v>
      </c>
      <c r="AG38" s="63">
        <v>0</v>
      </c>
      <c r="AH38" s="136" t="e">
        <f t="shared" si="4"/>
        <v>#REF!</v>
      </c>
      <c r="AI38" s="137"/>
    </row>
    <row r="39" spans="1:35" ht="19.5" customHeight="1" x14ac:dyDescent="0.25">
      <c r="A39" s="47"/>
      <c r="B39" s="48"/>
      <c r="C39" s="61" t="s">
        <v>54</v>
      </c>
      <c r="D39" s="62">
        <v>29</v>
      </c>
      <c r="E39" s="63" t="e">
        <f>COUNTIF(#REF!,"Sin verificar")</f>
        <v>#REF!</v>
      </c>
      <c r="F39" s="63" t="e">
        <f>COUNTIF(#REF!,"Sin registro")</f>
        <v>#REF!</v>
      </c>
      <c r="G39" s="63" t="e">
        <f>COUNTIF(#REF!,"En captura")</f>
        <v>#REF!</v>
      </c>
      <c r="H39" s="64" t="e">
        <f>COUNTIF(#REF!,"Cargado")</f>
        <v>#REF!</v>
      </c>
      <c r="I39" s="65" t="e">
        <f t="shared" ca="1" si="0"/>
        <v>#NAME?</v>
      </c>
      <c r="J39" s="63" t="e">
        <f>COUNTIF(#REF!,"Aprobado")</f>
        <v>#REF!</v>
      </c>
      <c r="K39" s="63" t="e">
        <f>COUNTIF(#REF!,"No aprobado1")</f>
        <v>#REF!</v>
      </c>
      <c r="L39" s="63" t="e">
        <f>COUNTIF(#REF!,"No aprobado")</f>
        <v>#REF!</v>
      </c>
      <c r="M39" s="63">
        <v>0</v>
      </c>
      <c r="N39" s="141" t="e">
        <f t="shared" si="1"/>
        <v>#REF!</v>
      </c>
      <c r="O39" s="137"/>
      <c r="P39" s="59"/>
      <c r="Q39" s="172" t="e">
        <f>E15+Y15</f>
        <v>#REF!</v>
      </c>
      <c r="R39" s="173"/>
      <c r="S39" s="173"/>
      <c r="T39" s="174"/>
      <c r="U39" s="59"/>
      <c r="V39" s="60"/>
      <c r="W39" s="74" t="s">
        <v>9</v>
      </c>
      <c r="X39" s="80">
        <v>2</v>
      </c>
      <c r="Y39" s="76" t="e">
        <f>COUNTIF(Municipales!#REF!,"Sin verificar")</f>
        <v>#REF!</v>
      </c>
      <c r="Z39" s="76" t="e">
        <f>COUNTIF(Municipales!#REF!,"Sin registro")</f>
        <v>#REF!</v>
      </c>
      <c r="AA39" s="76" t="e">
        <f>COUNTIF(Municipales!#REF!,"En captura")</f>
        <v>#REF!</v>
      </c>
      <c r="AB39" s="76" t="e">
        <f>COUNTIF(Municipales!#REF!,"Cargado")</f>
        <v>#REF!</v>
      </c>
      <c r="AC39" s="82" t="e">
        <f t="shared" ca="1" si="3"/>
        <v>#NAME?</v>
      </c>
      <c r="AD39" s="76" t="e">
        <f>COUNTIF(Municipales!#REF!,"Aprobado")</f>
        <v>#REF!</v>
      </c>
      <c r="AE39" s="76" t="e">
        <f>COUNTIF(Municipales!#REF!,"No aprobado1")</f>
        <v>#REF!</v>
      </c>
      <c r="AF39" s="78" t="e">
        <f>COUNTIF(Municipales!#REF!,"No aprobado")</f>
        <v>#REF!</v>
      </c>
      <c r="AG39" s="63">
        <v>0</v>
      </c>
      <c r="AH39" s="136" t="e">
        <f t="shared" si="4"/>
        <v>#REF!</v>
      </c>
      <c r="AI39" s="137"/>
    </row>
    <row r="40" spans="1:35" ht="19.5" customHeight="1" x14ac:dyDescent="0.25">
      <c r="A40" s="47"/>
      <c r="B40" s="48"/>
      <c r="C40" s="61" t="s">
        <v>55</v>
      </c>
      <c r="D40" s="62">
        <v>2</v>
      </c>
      <c r="E40" s="63" t="e">
        <f>COUNTIF(#REF!,"Sin verificar")</f>
        <v>#REF!</v>
      </c>
      <c r="F40" s="63" t="e">
        <f>COUNTIF(#REF!,"Sin registro")</f>
        <v>#REF!</v>
      </c>
      <c r="G40" s="63" t="e">
        <f>COUNTIF(#REF!,"En captura")</f>
        <v>#REF!</v>
      </c>
      <c r="H40" s="64" t="e">
        <f>COUNTIF(#REF!,"Cargado")</f>
        <v>#REF!</v>
      </c>
      <c r="I40" s="65" t="e">
        <f t="shared" ca="1" si="0"/>
        <v>#NAME?</v>
      </c>
      <c r="J40" s="63" t="e">
        <f>COUNTIF(#REF!,"Aprobado")</f>
        <v>#REF!</v>
      </c>
      <c r="K40" s="63" t="e">
        <f>COUNTIF(#REF!,"No aprobado1")</f>
        <v>#REF!</v>
      </c>
      <c r="L40" s="63" t="e">
        <f>COUNTIF(#REF!,"No aprobado")</f>
        <v>#REF!</v>
      </c>
      <c r="M40" s="63" t="e">
        <f t="shared" ref="M40:M44" si="7">J40+K40+L40-H40</f>
        <v>#REF!</v>
      </c>
      <c r="N40" s="141" t="e">
        <f t="shared" si="1"/>
        <v>#REF!</v>
      </c>
      <c r="O40" s="137"/>
      <c r="P40" s="46"/>
      <c r="Q40" s="175"/>
      <c r="R40" s="128"/>
      <c r="S40" s="128"/>
      <c r="T40" s="176"/>
      <c r="U40" s="46"/>
      <c r="V40" s="79"/>
      <c r="W40" s="74" t="s">
        <v>10</v>
      </c>
      <c r="X40" s="80">
        <v>2</v>
      </c>
      <c r="Y40" s="76" t="e">
        <f>COUNTIF(Municipales!#REF!,"Sin verificar")</f>
        <v>#REF!</v>
      </c>
      <c r="Z40" s="76" t="e">
        <f>COUNTIF(Municipales!#REF!,"Sin registro")</f>
        <v>#REF!</v>
      </c>
      <c r="AA40" s="76" t="e">
        <f>COUNTIF(Municipales!#REF!,"En captura")</f>
        <v>#REF!</v>
      </c>
      <c r="AB40" s="76" t="e">
        <f>COUNTIF(Municipales!#REF!,"Cargado")</f>
        <v>#REF!</v>
      </c>
      <c r="AC40" s="82" t="e">
        <f t="shared" ca="1" si="3"/>
        <v>#NAME?</v>
      </c>
      <c r="AD40" s="76" t="e">
        <f>COUNTIF(Municipales!#REF!,"Aprobado")</f>
        <v>#REF!</v>
      </c>
      <c r="AE40" s="76" t="e">
        <f>COUNTIF(Municipales!#REF!,"No aprobado1")</f>
        <v>#REF!</v>
      </c>
      <c r="AF40" s="78" t="e">
        <f>COUNTIF(Municipales!#REF!,"No aprobado")</f>
        <v>#REF!</v>
      </c>
      <c r="AG40" s="63">
        <v>0</v>
      </c>
      <c r="AH40" s="136" t="e">
        <f t="shared" si="4"/>
        <v>#REF!</v>
      </c>
      <c r="AI40" s="137"/>
    </row>
    <row r="41" spans="1:35" ht="19.5" customHeight="1" x14ac:dyDescent="0.25">
      <c r="A41" s="47"/>
      <c r="B41" s="48"/>
      <c r="C41" s="61" t="s">
        <v>56</v>
      </c>
      <c r="D41" s="62">
        <v>19</v>
      </c>
      <c r="E41" s="63" t="e">
        <f>COUNTIF(#REF!,"Sin verificar")</f>
        <v>#REF!</v>
      </c>
      <c r="F41" s="63" t="e">
        <f>COUNTIF(#REF!,"Sin registro")</f>
        <v>#REF!</v>
      </c>
      <c r="G41" s="63" t="e">
        <f>COUNTIF(#REF!,"En captura")</f>
        <v>#REF!</v>
      </c>
      <c r="H41" s="64" t="e">
        <f>COUNTIF(#REF!,"Cargado")</f>
        <v>#REF!</v>
      </c>
      <c r="I41" s="65" t="e">
        <f t="shared" ca="1" si="0"/>
        <v>#NAME?</v>
      </c>
      <c r="J41" s="63" t="e">
        <f>COUNTIF(#REF!,"Aprobado")</f>
        <v>#REF!</v>
      </c>
      <c r="K41" s="63" t="e">
        <f>COUNTIF(#REF!,"No aprobado1")</f>
        <v>#REF!</v>
      </c>
      <c r="L41" s="63" t="e">
        <f>COUNTIF(#REF!,"No aprobado")</f>
        <v>#REF!</v>
      </c>
      <c r="M41" s="63" t="e">
        <f t="shared" si="7"/>
        <v>#REF!</v>
      </c>
      <c r="N41" s="141" t="e">
        <f t="shared" si="1"/>
        <v>#REF!</v>
      </c>
      <c r="O41" s="137"/>
      <c r="P41" s="59"/>
      <c r="Q41" s="177"/>
      <c r="R41" s="128"/>
      <c r="S41" s="128"/>
      <c r="T41" s="178"/>
      <c r="U41" s="59"/>
      <c r="V41" s="60"/>
      <c r="W41" s="84" t="s">
        <v>57</v>
      </c>
      <c r="X41" s="80">
        <v>2</v>
      </c>
      <c r="Y41" s="76" t="e">
        <f>COUNTIF(Municipales!#REF!,"Sin verificar")</f>
        <v>#REF!</v>
      </c>
      <c r="Z41" s="76" t="e">
        <f>COUNTIF(Municipales!#REF!,"Sin registro")</f>
        <v>#REF!</v>
      </c>
      <c r="AA41" s="76" t="e">
        <f>COUNTIF(Municipales!#REF!,"En captura")</f>
        <v>#REF!</v>
      </c>
      <c r="AB41" s="76" t="e">
        <f>COUNTIF(Municipales!#REF!,"Cargado")</f>
        <v>#REF!</v>
      </c>
      <c r="AC41" s="82" t="e">
        <f t="shared" ca="1" si="3"/>
        <v>#NAME?</v>
      </c>
      <c r="AD41" s="76" t="e">
        <f>COUNTIF(Municipales!#REF!,"Aprobado")</f>
        <v>#REF!</v>
      </c>
      <c r="AE41" s="76" t="e">
        <f>COUNTIF(Municipales!#REF!,"No aprobado1")</f>
        <v>#REF!</v>
      </c>
      <c r="AF41" s="78" t="e">
        <f>COUNTIF(Municipales!#REF!,"No aprobado")</f>
        <v>#REF!</v>
      </c>
      <c r="AG41" s="63">
        <v>0</v>
      </c>
      <c r="AH41" s="136" t="e">
        <f t="shared" si="4"/>
        <v>#REF!</v>
      </c>
      <c r="AI41" s="137"/>
    </row>
    <row r="42" spans="1:35" ht="19.5" customHeight="1" x14ac:dyDescent="0.25">
      <c r="A42" s="47"/>
      <c r="B42" s="48"/>
      <c r="C42" s="61" t="s">
        <v>58</v>
      </c>
      <c r="D42" s="62">
        <v>12</v>
      </c>
      <c r="E42" s="63" t="e">
        <f>COUNTIF(#REF!,"Sin verificar")</f>
        <v>#REF!</v>
      </c>
      <c r="F42" s="63" t="e">
        <f>COUNTIF(#REF!,"Sin registro")</f>
        <v>#REF!</v>
      </c>
      <c r="G42" s="63" t="e">
        <f>COUNTIF(#REF!,"En captura")</f>
        <v>#REF!</v>
      </c>
      <c r="H42" s="64" t="e">
        <f>COUNTIF(#REF!,"Cargado")</f>
        <v>#REF!</v>
      </c>
      <c r="I42" s="65" t="e">
        <f t="shared" ca="1" si="0"/>
        <v>#NAME?</v>
      </c>
      <c r="J42" s="63" t="e">
        <f>COUNTIF(#REF!,"Aprobado")</f>
        <v>#REF!</v>
      </c>
      <c r="K42" s="63" t="e">
        <f>COUNTIF(#REF!,"No aprobado1")</f>
        <v>#REF!</v>
      </c>
      <c r="L42" s="63" t="e">
        <f>COUNTIF(#REF!,"No aprobado")</f>
        <v>#REF!</v>
      </c>
      <c r="M42" s="63" t="e">
        <f t="shared" si="7"/>
        <v>#REF!</v>
      </c>
      <c r="N42" s="141" t="e">
        <f t="shared" si="1"/>
        <v>#REF!</v>
      </c>
      <c r="O42" s="137"/>
      <c r="P42" s="59"/>
      <c r="Q42" s="179"/>
      <c r="R42" s="180"/>
      <c r="S42" s="180"/>
      <c r="T42" s="181"/>
      <c r="U42" s="59"/>
      <c r="V42" s="60"/>
      <c r="W42" s="74" t="s">
        <v>11</v>
      </c>
      <c r="X42" s="80">
        <v>4</v>
      </c>
      <c r="Y42" s="76" t="e">
        <f>COUNTIF(Municipales!#REF!,"Sin verificar")</f>
        <v>#REF!</v>
      </c>
      <c r="Z42" s="76" t="e">
        <f>COUNTIF(Municipales!#REF!,"Sin registro")</f>
        <v>#REF!</v>
      </c>
      <c r="AA42" s="76" t="e">
        <f>COUNTIF(Municipales!#REF!,"En captura")</f>
        <v>#REF!</v>
      </c>
      <c r="AB42" s="76" t="e">
        <f>COUNTIF(Municipales!#REF!,"Cargado")</f>
        <v>#REF!</v>
      </c>
      <c r="AC42" s="82" t="e">
        <f t="shared" ca="1" si="3"/>
        <v>#NAME?</v>
      </c>
      <c r="AD42" s="76" t="e">
        <f>COUNTIF(Municipales!#REF!,"Aprobado")</f>
        <v>#REF!</v>
      </c>
      <c r="AE42" s="76" t="e">
        <f>COUNTIF(Municipales!#REF!,"No aprobado1")</f>
        <v>#REF!</v>
      </c>
      <c r="AF42" s="78" t="e">
        <f>COUNTIF(Municipales!#REF!,"No aprobado")</f>
        <v>#REF!</v>
      </c>
      <c r="AG42" s="63">
        <v>0</v>
      </c>
      <c r="AH42" s="136" t="e">
        <f t="shared" si="4"/>
        <v>#REF!</v>
      </c>
      <c r="AI42" s="137"/>
    </row>
    <row r="43" spans="1:35" ht="19.5" customHeight="1" x14ac:dyDescent="0.3">
      <c r="A43" s="47"/>
      <c r="B43" s="48"/>
      <c r="C43" s="61" t="s">
        <v>59</v>
      </c>
      <c r="D43" s="62">
        <v>1</v>
      </c>
      <c r="E43" s="63" t="e">
        <f>COUNTIF(#REF!,"Sin verificar")</f>
        <v>#REF!</v>
      </c>
      <c r="F43" s="63" t="e">
        <f>COUNTIF(#REF!,"Sin registro")</f>
        <v>#REF!</v>
      </c>
      <c r="G43" s="63" t="e">
        <f>COUNTIF(#REF!,"En captura")</f>
        <v>#REF!</v>
      </c>
      <c r="H43" s="64" t="e">
        <f>COUNTIF(#REF!,"Cargado")</f>
        <v>#REF!</v>
      </c>
      <c r="I43" s="65" t="e">
        <f t="shared" ca="1" si="0"/>
        <v>#NAME?</v>
      </c>
      <c r="J43" s="63" t="e">
        <f>COUNTIF(#REF!,"Aprobado")</f>
        <v>#REF!</v>
      </c>
      <c r="K43" s="63" t="e">
        <f>COUNTIF(#REF!,"No aprobado1")</f>
        <v>#REF!</v>
      </c>
      <c r="L43" s="63" t="e">
        <f>COUNTIF(#REF!,"No aprobado")</f>
        <v>#REF!</v>
      </c>
      <c r="M43" s="63" t="e">
        <f t="shared" si="7"/>
        <v>#REF!</v>
      </c>
      <c r="N43" s="141" t="e">
        <f t="shared" si="1"/>
        <v>#REF!</v>
      </c>
      <c r="O43" s="137"/>
      <c r="P43" s="59"/>
      <c r="Q43" s="169" t="s">
        <v>46</v>
      </c>
      <c r="R43" s="139"/>
      <c r="S43" s="139"/>
      <c r="T43" s="140"/>
      <c r="U43" s="59"/>
      <c r="V43" s="60"/>
      <c r="W43" s="74" t="s">
        <v>12</v>
      </c>
      <c r="X43" s="80">
        <v>1</v>
      </c>
      <c r="Y43" s="76" t="e">
        <f>COUNTIF(Municipales!#REF!,"Sin verificar")</f>
        <v>#REF!</v>
      </c>
      <c r="Z43" s="76" t="e">
        <f>COUNTIF(Municipales!#REF!,"Sin registro")</f>
        <v>#REF!</v>
      </c>
      <c r="AA43" s="76" t="e">
        <f>COUNTIF(Municipales!#REF!,"En captura")</f>
        <v>#REF!</v>
      </c>
      <c r="AB43" s="76" t="e">
        <f>COUNTIF(Municipales!#REF!,"Cargado")</f>
        <v>#REF!</v>
      </c>
      <c r="AC43" s="82" t="e">
        <f t="shared" ca="1" si="3"/>
        <v>#NAME?</v>
      </c>
      <c r="AD43" s="76" t="e">
        <f>COUNTIF(Municipales!#REF!,"Aprobado")</f>
        <v>#REF!</v>
      </c>
      <c r="AE43" s="76" t="e">
        <f>COUNTIF(Municipales!#REF!,"No aprobado1")</f>
        <v>#REF!</v>
      </c>
      <c r="AF43" s="78" t="e">
        <f>COUNTIF(Municipales!#REF!,"No aprobado")</f>
        <v>#REF!</v>
      </c>
      <c r="AG43" s="63">
        <v>0</v>
      </c>
      <c r="AH43" s="136" t="e">
        <f t="shared" si="4"/>
        <v>#REF!</v>
      </c>
      <c r="AI43" s="137"/>
    </row>
    <row r="44" spans="1:35" ht="19.5" customHeight="1" x14ac:dyDescent="0.25">
      <c r="A44" s="47"/>
      <c r="B44" s="48"/>
      <c r="C44" s="61" t="s">
        <v>60</v>
      </c>
      <c r="D44" s="62">
        <v>1</v>
      </c>
      <c r="E44" s="63" t="e">
        <f>COUNTIF(#REF!,"Sin verificar")</f>
        <v>#REF!</v>
      </c>
      <c r="F44" s="63" t="e">
        <f>COUNTIF(#REF!,"Sin registro")</f>
        <v>#REF!</v>
      </c>
      <c r="G44" s="63" t="e">
        <f>COUNTIF(#REF!,"En captura")</f>
        <v>#REF!</v>
      </c>
      <c r="H44" s="64" t="e">
        <f>COUNTIF(#REF!,"Cargado")</f>
        <v>#REF!</v>
      </c>
      <c r="I44" s="65" t="e">
        <f t="shared" ca="1" si="0"/>
        <v>#NAME?</v>
      </c>
      <c r="J44" s="63" t="e">
        <f>COUNTIF(#REF!,"Aprobado")</f>
        <v>#REF!</v>
      </c>
      <c r="K44" s="63" t="e">
        <f>COUNTIF(#REF!,"No aprobado1")</f>
        <v>#REF!</v>
      </c>
      <c r="L44" s="63" t="e">
        <f>COUNTIF(#REF!,"No aprobado")</f>
        <v>#REF!</v>
      </c>
      <c r="M44" s="63" t="e">
        <f t="shared" si="7"/>
        <v>#REF!</v>
      </c>
      <c r="N44" s="141" t="e">
        <f t="shared" si="1"/>
        <v>#REF!</v>
      </c>
      <c r="O44" s="137"/>
      <c r="P44" s="59"/>
      <c r="Q44" s="182" t="e">
        <f ca="1">MULTIPLY(Q39,1)/Q8</f>
        <v>#NAME?</v>
      </c>
      <c r="R44" s="167"/>
      <c r="S44" s="167"/>
      <c r="T44" s="168"/>
      <c r="U44" s="59"/>
      <c r="V44" s="60"/>
      <c r="W44" s="74" t="s">
        <v>13</v>
      </c>
      <c r="X44" s="80">
        <v>4</v>
      </c>
      <c r="Y44" s="76" t="e">
        <f>COUNTIF(Municipales!#REF!,"Sin verificar")</f>
        <v>#REF!</v>
      </c>
      <c r="Z44" s="76" t="e">
        <f>COUNTIF(Municipales!#REF!,"Sin registro")</f>
        <v>#REF!</v>
      </c>
      <c r="AA44" s="76" t="e">
        <f>COUNTIF(Municipales!#REF!,"En captura")</f>
        <v>#REF!</v>
      </c>
      <c r="AB44" s="76" t="e">
        <f>COUNTIF(Municipales!#REF!,"Cargado")</f>
        <v>#REF!</v>
      </c>
      <c r="AC44" s="82" t="e">
        <f t="shared" ca="1" si="3"/>
        <v>#NAME?</v>
      </c>
      <c r="AD44" s="76" t="e">
        <f>COUNTIF(Municipales!#REF!,"Aprobado")</f>
        <v>#REF!</v>
      </c>
      <c r="AE44" s="76" t="e">
        <f>COUNTIF(Municipales!#REF!,"No aprobado1")</f>
        <v>#REF!</v>
      </c>
      <c r="AF44" s="78" t="e">
        <f>COUNTIF(Municipales!#REF!,"No aprobado")</f>
        <v>#REF!</v>
      </c>
      <c r="AG44" s="63">
        <v>0</v>
      </c>
      <c r="AH44" s="136" t="e">
        <f t="shared" si="4"/>
        <v>#REF!</v>
      </c>
      <c r="AI44" s="137"/>
    </row>
    <row r="45" spans="1:35" ht="19.5" customHeight="1" x14ac:dyDescent="0.25">
      <c r="A45" s="47"/>
      <c r="B45" s="48"/>
      <c r="C45" s="61" t="s">
        <v>61</v>
      </c>
      <c r="D45" s="62">
        <v>1</v>
      </c>
      <c r="E45" s="63" t="e">
        <f>COUNTIF(#REF!,"Sin verificar")</f>
        <v>#REF!</v>
      </c>
      <c r="F45" s="63" t="e">
        <f>COUNTIF(#REF!,"Sin registro")</f>
        <v>#REF!</v>
      </c>
      <c r="G45" s="63" t="e">
        <f>COUNTIF(#REF!,"En captura")</f>
        <v>#REF!</v>
      </c>
      <c r="H45" s="64" t="e">
        <f>COUNTIF(#REF!,"Cargado")</f>
        <v>#REF!</v>
      </c>
      <c r="I45" s="65" t="e">
        <f t="shared" ca="1" si="0"/>
        <v>#NAME?</v>
      </c>
      <c r="J45" s="63" t="e">
        <f>COUNTIF(#REF!,"Aprobado")</f>
        <v>#REF!</v>
      </c>
      <c r="K45" s="63" t="e">
        <f>COUNTIF(#REF!,"No aprobado1")</f>
        <v>#REF!</v>
      </c>
      <c r="L45" s="63" t="e">
        <f>COUNTIF(#REF!,"No aprobado")</f>
        <v>#REF!</v>
      </c>
      <c r="M45" s="63">
        <v>0</v>
      </c>
      <c r="N45" s="141" t="e">
        <f t="shared" si="1"/>
        <v>#REF!</v>
      </c>
      <c r="O45" s="137"/>
      <c r="P45" s="59"/>
      <c r="Q45" s="177"/>
      <c r="R45" s="128"/>
      <c r="S45" s="128"/>
      <c r="T45" s="178"/>
      <c r="U45" s="59"/>
      <c r="V45" s="60"/>
      <c r="W45" s="74" t="s">
        <v>14</v>
      </c>
      <c r="X45" s="80">
        <v>3</v>
      </c>
      <c r="Y45" s="76" t="e">
        <f>COUNTIF(Municipales!#REF!,"Sin verificar")</f>
        <v>#REF!</v>
      </c>
      <c r="Z45" s="76" t="e">
        <f>COUNTIF(Municipales!#REF!,"Sin registro")</f>
        <v>#REF!</v>
      </c>
      <c r="AA45" s="76" t="e">
        <f>COUNTIF(Municipales!#REF!,"En captura")</f>
        <v>#REF!</v>
      </c>
      <c r="AB45" s="76" t="e">
        <f>COUNTIF(Municipales!#REF!,"Cargado")</f>
        <v>#REF!</v>
      </c>
      <c r="AC45" s="82" t="e">
        <f t="shared" ca="1" si="3"/>
        <v>#NAME?</v>
      </c>
      <c r="AD45" s="76" t="e">
        <f>COUNTIF(Municipales!#REF!,"Aprobado")</f>
        <v>#REF!</v>
      </c>
      <c r="AE45" s="76" t="e">
        <f>COUNTIF(Municipales!#REF!,"No aprobado1")</f>
        <v>#REF!</v>
      </c>
      <c r="AF45" s="78" t="e">
        <f>COUNTIF(Municipales!#REF!,"No aprobado")</f>
        <v>#REF!</v>
      </c>
      <c r="AG45" s="63">
        <v>0</v>
      </c>
      <c r="AH45" s="136" t="e">
        <f t="shared" si="4"/>
        <v>#REF!</v>
      </c>
      <c r="AI45" s="137"/>
    </row>
    <row r="46" spans="1:35" ht="19.5" customHeight="1" x14ac:dyDescent="0.25">
      <c r="A46" s="47"/>
      <c r="B46" s="48"/>
      <c r="C46" s="61" t="s">
        <v>62</v>
      </c>
      <c r="D46" s="62">
        <v>1</v>
      </c>
      <c r="E46" s="63" t="e">
        <f>COUNTIF(#REF!,"Sin verificar")</f>
        <v>#REF!</v>
      </c>
      <c r="F46" s="63" t="e">
        <f>COUNTIF(#REF!,"Sin registro")</f>
        <v>#REF!</v>
      </c>
      <c r="G46" s="63" t="e">
        <f>COUNTIF(#REF!,"En captura")</f>
        <v>#REF!</v>
      </c>
      <c r="H46" s="64" t="e">
        <f>COUNTIF(#REF!,"Cargado")</f>
        <v>#REF!</v>
      </c>
      <c r="I46" s="65" t="e">
        <f t="shared" ca="1" si="0"/>
        <v>#NAME?</v>
      </c>
      <c r="J46" s="63" t="e">
        <f>COUNTIF(#REF!,"Aprobado")</f>
        <v>#REF!</v>
      </c>
      <c r="K46" s="63" t="e">
        <f>COUNTIF(#REF!,"No aprobado1")</f>
        <v>#REF!</v>
      </c>
      <c r="L46" s="63" t="e">
        <f>COUNTIF(#REF!,"No aprobado")</f>
        <v>#REF!</v>
      </c>
      <c r="M46" s="63">
        <v>0</v>
      </c>
      <c r="N46" s="141" t="e">
        <f t="shared" si="1"/>
        <v>#REF!</v>
      </c>
      <c r="O46" s="137"/>
      <c r="P46" s="59"/>
      <c r="Q46" s="175"/>
      <c r="R46" s="128"/>
      <c r="S46" s="128"/>
      <c r="T46" s="176"/>
      <c r="U46" s="59"/>
      <c r="V46" s="60"/>
      <c r="W46" s="74" t="s">
        <v>17</v>
      </c>
      <c r="X46" s="80">
        <v>2</v>
      </c>
      <c r="Y46" s="76" t="e">
        <f>COUNTIF(Municipales!#REF!,"Sin verificar")</f>
        <v>#REF!</v>
      </c>
      <c r="Z46" s="76" t="e">
        <f>COUNTIF(Municipales!#REF!,"Sin registro")</f>
        <v>#REF!</v>
      </c>
      <c r="AA46" s="76" t="e">
        <f>COUNTIF(Municipales!#REF!,"En captura")</f>
        <v>#REF!</v>
      </c>
      <c r="AB46" s="76" t="e">
        <f>COUNTIF(Municipales!#REF!,"Cargado")</f>
        <v>#REF!</v>
      </c>
      <c r="AC46" s="82" t="e">
        <f t="shared" ca="1" si="3"/>
        <v>#NAME?</v>
      </c>
      <c r="AD46" s="76" t="e">
        <f>COUNTIF(Municipales!#REF!,"Aprobado")</f>
        <v>#REF!</v>
      </c>
      <c r="AE46" s="76" t="e">
        <f>COUNTIF(Municipales!#REF!,"No aprobado1")</f>
        <v>#REF!</v>
      </c>
      <c r="AF46" s="78" t="e">
        <f>COUNTIF(Municipales!#REF!,"No aprobado")</f>
        <v>#REF!</v>
      </c>
      <c r="AG46" s="63">
        <v>0</v>
      </c>
      <c r="AH46" s="136" t="e">
        <f t="shared" si="4"/>
        <v>#REF!</v>
      </c>
      <c r="AI46" s="137"/>
    </row>
    <row r="47" spans="1:35" ht="19.5" customHeight="1" x14ac:dyDescent="0.25">
      <c r="A47" s="47"/>
      <c r="B47" s="48"/>
      <c r="C47" s="61" t="s">
        <v>63</v>
      </c>
      <c r="D47" s="62">
        <v>1</v>
      </c>
      <c r="E47" s="63" t="e">
        <f>COUNTIF(#REF!,"Sin verificar")</f>
        <v>#REF!</v>
      </c>
      <c r="F47" s="63" t="e">
        <f>COUNTIF(#REF!,"Sin registro")</f>
        <v>#REF!</v>
      </c>
      <c r="G47" s="63" t="e">
        <f>COUNTIF(#REF!,"En captura")</f>
        <v>#REF!</v>
      </c>
      <c r="H47" s="64" t="e">
        <f>COUNTIF(#REF!,"Cargado")</f>
        <v>#REF!</v>
      </c>
      <c r="I47" s="65" t="e">
        <f t="shared" ca="1" si="0"/>
        <v>#NAME?</v>
      </c>
      <c r="J47" s="63" t="e">
        <f>COUNTIF(#REF!,"Aprobado")</f>
        <v>#REF!</v>
      </c>
      <c r="K47" s="63" t="e">
        <f>COUNTIF(#REF!,"No aprobado1")</f>
        <v>#REF!</v>
      </c>
      <c r="L47" s="63" t="e">
        <f>COUNTIF(#REF!,"No aprobado")</f>
        <v>#REF!</v>
      </c>
      <c r="M47" s="63" t="e">
        <f t="shared" ref="M47:M48" si="8">J47+K47+L47-H47</f>
        <v>#REF!</v>
      </c>
      <c r="N47" s="141" t="e">
        <f t="shared" si="1"/>
        <v>#REF!</v>
      </c>
      <c r="O47" s="137"/>
      <c r="P47" s="59"/>
      <c r="Q47" s="183"/>
      <c r="R47" s="184"/>
      <c r="S47" s="184"/>
      <c r="T47" s="185"/>
      <c r="U47" s="59"/>
      <c r="V47" s="60"/>
      <c r="W47" s="84" t="s">
        <v>64</v>
      </c>
      <c r="X47" s="80">
        <v>3</v>
      </c>
      <c r="Y47" s="76" t="e">
        <f>COUNTIF(Municipales!#REF!,"Sin verificar")</f>
        <v>#REF!</v>
      </c>
      <c r="Z47" s="76" t="e">
        <f>COUNTIF(Municipales!#REF!,"Sin registro")</f>
        <v>#REF!</v>
      </c>
      <c r="AA47" s="76" t="e">
        <f>COUNTIF(Municipales!#REF!,"En captura")</f>
        <v>#REF!</v>
      </c>
      <c r="AB47" s="76" t="e">
        <f>COUNTIF(Municipales!#REF!,"Cargado")</f>
        <v>#REF!</v>
      </c>
      <c r="AC47" s="82" t="e">
        <f t="shared" ca="1" si="3"/>
        <v>#NAME?</v>
      </c>
      <c r="AD47" s="76" t="e">
        <f>COUNTIF(Municipales!#REF!,"Aprobado")</f>
        <v>#REF!</v>
      </c>
      <c r="AE47" s="76" t="e">
        <f>COUNTIF(Municipales!#REF!,"No aprobado1")</f>
        <v>#REF!</v>
      </c>
      <c r="AF47" s="78" t="e">
        <f>COUNTIF(Municipales!#REF!,"No aprobado")</f>
        <v>#REF!</v>
      </c>
      <c r="AG47" s="63">
        <v>0</v>
      </c>
      <c r="AH47" s="136" t="e">
        <f t="shared" si="4"/>
        <v>#REF!</v>
      </c>
      <c r="AI47" s="137"/>
    </row>
    <row r="48" spans="1:35" ht="19.5" customHeight="1" x14ac:dyDescent="0.25">
      <c r="A48" s="47"/>
      <c r="B48" s="48"/>
      <c r="C48" s="61" t="s">
        <v>65</v>
      </c>
      <c r="D48" s="62">
        <v>1</v>
      </c>
      <c r="E48" s="63" t="e">
        <f>COUNTIF(#REF!,"Sin verificar")</f>
        <v>#REF!</v>
      </c>
      <c r="F48" s="63" t="e">
        <f>COUNTIF(#REF!,"Sin registro")</f>
        <v>#REF!</v>
      </c>
      <c r="G48" s="63" t="e">
        <f>COUNTIF(#REF!,"En captura")</f>
        <v>#REF!</v>
      </c>
      <c r="H48" s="64" t="e">
        <f>COUNTIF(#REF!,"Cargado")</f>
        <v>#REF!</v>
      </c>
      <c r="I48" s="65" t="e">
        <f t="shared" ca="1" si="0"/>
        <v>#NAME?</v>
      </c>
      <c r="J48" s="63" t="e">
        <f>COUNTIF(#REF!,"Aprobado")</f>
        <v>#REF!</v>
      </c>
      <c r="K48" s="63" t="e">
        <f>COUNTIF(#REF!,"No aprobado1")</f>
        <v>#REF!</v>
      </c>
      <c r="L48" s="63" t="e">
        <f>COUNTIF(#REF!,"No aprobado")</f>
        <v>#REF!</v>
      </c>
      <c r="M48" s="63" t="e">
        <f t="shared" si="8"/>
        <v>#REF!</v>
      </c>
      <c r="N48" s="141" t="e">
        <f t="shared" si="1"/>
        <v>#REF!</v>
      </c>
      <c r="O48" s="137"/>
      <c r="P48" s="59"/>
      <c r="Q48" s="59"/>
      <c r="R48" s="59"/>
      <c r="S48" s="59"/>
      <c r="T48" s="59"/>
      <c r="U48" s="59"/>
      <c r="V48" s="60"/>
      <c r="W48" s="74" t="s">
        <v>18</v>
      </c>
      <c r="X48" s="80">
        <v>3</v>
      </c>
      <c r="Y48" s="76" t="e">
        <f>COUNTIF(Municipales!#REF!,"Sin verificar")</f>
        <v>#REF!</v>
      </c>
      <c r="Z48" s="76" t="e">
        <f>COUNTIF(Municipales!#REF!,"Sin registro")</f>
        <v>#REF!</v>
      </c>
      <c r="AA48" s="76" t="e">
        <f>COUNTIF(Municipales!#REF!,"En captura")</f>
        <v>#REF!</v>
      </c>
      <c r="AB48" s="76" t="e">
        <f>COUNTIF(Municipales!#REF!,"Cargado")</f>
        <v>#REF!</v>
      </c>
      <c r="AC48" s="82" t="e">
        <f t="shared" ca="1" si="3"/>
        <v>#NAME?</v>
      </c>
      <c r="AD48" s="76" t="e">
        <f>COUNTIF(Municipales!#REF!,"Aprobado")</f>
        <v>#REF!</v>
      </c>
      <c r="AE48" s="76" t="e">
        <f>COUNTIF(Municipales!#REF!,"No aprobado1")</f>
        <v>#REF!</v>
      </c>
      <c r="AF48" s="78" t="e">
        <f>COUNTIF(Municipales!#REF!,"No aprobado")</f>
        <v>#REF!</v>
      </c>
      <c r="AG48" s="63">
        <v>0</v>
      </c>
      <c r="AH48" s="136" t="e">
        <f t="shared" si="4"/>
        <v>#REF!</v>
      </c>
      <c r="AI48" s="137"/>
    </row>
    <row r="49" spans="1:35" ht="19.5" customHeight="1" x14ac:dyDescent="0.3">
      <c r="A49" s="47"/>
      <c r="B49" s="48"/>
      <c r="C49" s="49"/>
      <c r="D49" s="50" t="s">
        <v>40</v>
      </c>
      <c r="E49" s="85" t="s">
        <v>27</v>
      </c>
      <c r="F49" s="68" t="s">
        <v>28</v>
      </c>
      <c r="G49" s="69" t="s">
        <v>30</v>
      </c>
      <c r="H49" s="70" t="s">
        <v>66</v>
      </c>
      <c r="I49" s="117" t="s">
        <v>39</v>
      </c>
      <c r="J49" s="55" t="s">
        <v>31</v>
      </c>
      <c r="K49" s="56" t="s">
        <v>32</v>
      </c>
      <c r="L49" s="57" t="s">
        <v>33</v>
      </c>
      <c r="M49" s="58" t="s">
        <v>41</v>
      </c>
      <c r="N49" s="86" t="e">
        <f>SUM(N29:O48)</f>
        <v>#REF!</v>
      </c>
      <c r="O49" s="18"/>
      <c r="P49" s="59"/>
      <c r="Q49" s="138" t="s">
        <v>31</v>
      </c>
      <c r="R49" s="139"/>
      <c r="S49" s="139"/>
      <c r="T49" s="140"/>
      <c r="U49" s="59"/>
      <c r="V49" s="60"/>
      <c r="W49" s="74" t="s">
        <v>16</v>
      </c>
      <c r="X49" s="80">
        <v>1</v>
      </c>
      <c r="Y49" s="76" t="e">
        <f>COUNTIF(Municipales!#REF!,"Sin verificar")</f>
        <v>#REF!</v>
      </c>
      <c r="Z49" s="76" t="e">
        <f>COUNTIF(Municipales!#REF!,"Sin registro")</f>
        <v>#REF!</v>
      </c>
      <c r="AA49" s="76" t="e">
        <f>COUNTIF(Municipales!#REF!,"En captura")</f>
        <v>#REF!</v>
      </c>
      <c r="AB49" s="76" t="e">
        <f>COUNTIF(Municipales!#REF!,"Cargado")</f>
        <v>#REF!</v>
      </c>
      <c r="AC49" s="82" t="e">
        <f t="shared" ca="1" si="3"/>
        <v>#NAME?</v>
      </c>
      <c r="AD49" s="76" t="e">
        <f>COUNTIF(Municipales!#REF!,"Aprobado")</f>
        <v>#REF!</v>
      </c>
      <c r="AE49" s="76" t="e">
        <f>COUNTIF(Municipales!#REF!,"No aprobado1")</f>
        <v>#REF!</v>
      </c>
      <c r="AF49" s="78" t="e">
        <f>COUNTIF(Municipales!#REF!,"No aprobado")</f>
        <v>#REF!</v>
      </c>
      <c r="AG49" s="63">
        <v>0</v>
      </c>
      <c r="AH49" s="136" t="e">
        <f t="shared" si="4"/>
        <v>#REF!</v>
      </c>
      <c r="AI49" s="137"/>
    </row>
    <row r="50" spans="1:35" ht="19.5" customHeight="1" x14ac:dyDescent="0.25">
      <c r="A50" s="87"/>
      <c r="B50" s="48"/>
      <c r="C50" s="49"/>
      <c r="D50" s="88"/>
      <c r="E50" s="89"/>
      <c r="F50" s="90"/>
      <c r="G50" s="91"/>
      <c r="H50" s="92" t="e">
        <f>SUM(H28:H48)</f>
        <v>#REF!</v>
      </c>
      <c r="I50" s="118"/>
      <c r="J50" s="93"/>
      <c r="K50" s="93"/>
      <c r="L50" s="93"/>
      <c r="M50" s="93"/>
      <c r="N50" s="17"/>
      <c r="O50" s="18"/>
      <c r="P50" s="59"/>
      <c r="Q50" s="166" t="e">
        <f>E17+Y17</f>
        <v>#REF!</v>
      </c>
      <c r="R50" s="167"/>
      <c r="S50" s="167"/>
      <c r="T50" s="168"/>
      <c r="U50" s="59"/>
      <c r="V50" s="60"/>
      <c r="W50" s="74" t="s">
        <v>15</v>
      </c>
      <c r="X50" s="80">
        <v>3</v>
      </c>
      <c r="Y50" s="76" t="e">
        <f>COUNTIF(Municipales!#REF!,"Sin verificar")</f>
        <v>#REF!</v>
      </c>
      <c r="Z50" s="81" t="e">
        <f>COUNTIF(Municipales!#REF!,"Sin registro")</f>
        <v>#REF!</v>
      </c>
      <c r="AA50" s="81" t="e">
        <f>COUNTIF(Municipales!#REF!,"En captura")</f>
        <v>#REF!</v>
      </c>
      <c r="AB50" s="76" t="e">
        <f>COUNTIF(Municipales!#REF!,"Cargado")</f>
        <v>#REF!</v>
      </c>
      <c r="AC50" s="82" t="e">
        <f t="shared" ca="1" si="3"/>
        <v>#NAME?</v>
      </c>
      <c r="AD50" s="76" t="e">
        <f>COUNTIF(Municipales!#REF!,"Aprobado")</f>
        <v>#REF!</v>
      </c>
      <c r="AE50" s="76" t="e">
        <f>COUNTIF(Municipales!#REF!,"No aprobado1")</f>
        <v>#REF!</v>
      </c>
      <c r="AF50" s="78" t="e">
        <f>COUNTIF(Municipales!#REF!,"No aprobado")</f>
        <v>#REF!</v>
      </c>
      <c r="AG50" s="63" t="e">
        <f t="shared" ref="AG50:AG51" si="9">AD50+AE50+AF50-AB50</f>
        <v>#REF!</v>
      </c>
      <c r="AH50" s="136" t="e">
        <f t="shared" si="4"/>
        <v>#REF!</v>
      </c>
      <c r="AI50" s="137"/>
    </row>
    <row r="51" spans="1:35" ht="19.5" customHeight="1" x14ac:dyDescent="0.25">
      <c r="B51" s="20"/>
      <c r="C51" s="49"/>
      <c r="D51" s="49"/>
      <c r="E51" s="49"/>
      <c r="F51" s="17"/>
      <c r="G51" s="17"/>
      <c r="H51" s="17"/>
      <c r="I51" s="17"/>
      <c r="J51" s="17"/>
      <c r="K51" s="17"/>
      <c r="L51" s="17"/>
      <c r="M51" s="17"/>
      <c r="N51" s="17"/>
      <c r="O51" s="18"/>
      <c r="P51" s="59"/>
      <c r="Q51" s="177"/>
      <c r="R51" s="128"/>
      <c r="S51" s="128"/>
      <c r="T51" s="178"/>
      <c r="U51" s="59"/>
      <c r="V51" s="60"/>
      <c r="W51" s="84" t="s">
        <v>67</v>
      </c>
      <c r="X51" s="80">
        <v>1</v>
      </c>
      <c r="Y51" s="76" t="e">
        <f>COUNTIF(Municipales!#REF!,"Sin verificar")</f>
        <v>#REF!</v>
      </c>
      <c r="Z51" s="76" t="e">
        <f>COUNTIF(Municipales!#REF!,"Sin registro")</f>
        <v>#REF!</v>
      </c>
      <c r="AA51" s="76" t="e">
        <f>COUNTIF(Municipales!#REF!,"En captura")</f>
        <v>#REF!</v>
      </c>
      <c r="AB51" s="76" t="e">
        <f>COUNTIF(Municipales!#REF!,"Cargado")</f>
        <v>#REF!</v>
      </c>
      <c r="AC51" s="82" t="e">
        <f t="shared" ca="1" si="3"/>
        <v>#NAME?</v>
      </c>
      <c r="AD51" s="76" t="e">
        <f>COUNTIF(Municipales!#REF!,"Aprobado")</f>
        <v>#REF!</v>
      </c>
      <c r="AE51" s="76" t="e">
        <f>COUNTIF(Municipales!#REF!,"No aprobado1")</f>
        <v>#REF!</v>
      </c>
      <c r="AF51" s="78" t="e">
        <f>COUNTIF(Municipales!#REF!,"No aprobado")</f>
        <v>#REF!</v>
      </c>
      <c r="AG51" s="63" t="e">
        <f t="shared" si="9"/>
        <v>#REF!</v>
      </c>
      <c r="AH51" s="136" t="e">
        <f t="shared" si="4"/>
        <v>#REF!</v>
      </c>
      <c r="AI51" s="137"/>
    </row>
    <row r="52" spans="1:35" ht="19.5" customHeight="1" x14ac:dyDescent="0.25">
      <c r="B52" s="20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8"/>
      <c r="P52" s="59"/>
      <c r="Q52" s="175"/>
      <c r="R52" s="128"/>
      <c r="S52" s="128"/>
      <c r="T52" s="176"/>
      <c r="U52" s="59"/>
      <c r="V52" s="60"/>
      <c r="W52" s="74" t="s">
        <v>20</v>
      </c>
      <c r="X52" s="80">
        <v>2</v>
      </c>
      <c r="Y52" s="76" t="e">
        <f>COUNTIF(Municipales!#REF!,"Sin verificar")</f>
        <v>#REF!</v>
      </c>
      <c r="Z52" s="76" t="e">
        <f>COUNTIF(Municipales!#REF!,"Sin registro")</f>
        <v>#REF!</v>
      </c>
      <c r="AA52" s="76" t="e">
        <f>COUNTIF(Municipales!#REF!,"En captura")</f>
        <v>#REF!</v>
      </c>
      <c r="AB52" s="76" t="e">
        <f>COUNTIF(Municipales!#REF!,"Cargado")</f>
        <v>#REF!</v>
      </c>
      <c r="AC52" s="82" t="e">
        <f t="shared" ca="1" si="3"/>
        <v>#NAME?</v>
      </c>
      <c r="AD52" s="76" t="e">
        <f>COUNTIF(Municipales!#REF!,"Aprobado")</f>
        <v>#REF!</v>
      </c>
      <c r="AE52" s="76" t="e">
        <f>COUNTIF(Municipales!#REF!,"No aprobado1")</f>
        <v>#REF!</v>
      </c>
      <c r="AF52" s="78" t="e">
        <f>COUNTIF(Municipales!#REF!,"No aprobado")</f>
        <v>#REF!</v>
      </c>
      <c r="AG52" s="63">
        <v>0</v>
      </c>
      <c r="AH52" s="136" t="e">
        <f t="shared" si="4"/>
        <v>#REF!</v>
      </c>
      <c r="AI52" s="137"/>
    </row>
    <row r="53" spans="1:35" ht="19.5" customHeight="1" x14ac:dyDescent="0.25">
      <c r="B53" s="20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8"/>
      <c r="P53" s="59"/>
      <c r="Q53" s="183"/>
      <c r="R53" s="184"/>
      <c r="S53" s="184"/>
      <c r="T53" s="185"/>
      <c r="U53" s="59"/>
      <c r="V53" s="60"/>
      <c r="W53" s="94" t="s">
        <v>19</v>
      </c>
      <c r="X53" s="80">
        <v>2</v>
      </c>
      <c r="Y53" s="76" t="e">
        <f>COUNTIF(Municipales!#REF!,"Sin verificar")</f>
        <v>#REF!</v>
      </c>
      <c r="Z53" s="95" t="e">
        <f>COUNTIF(Municipales!#REF!,"Sin registro")</f>
        <v>#REF!</v>
      </c>
      <c r="AA53" s="96" t="e">
        <f>COUNTIF(Municipales!#REF!,"En captura")</f>
        <v>#REF!</v>
      </c>
      <c r="AB53" s="76" t="e">
        <f>COUNTIF(Municipales!#REF!,"Cargado")</f>
        <v>#REF!</v>
      </c>
      <c r="AC53" s="82" t="e">
        <f t="shared" ca="1" si="3"/>
        <v>#NAME?</v>
      </c>
      <c r="AD53" s="76" t="e">
        <f>COUNTIF(Municipales!#REF!,"Aprobado")</f>
        <v>#REF!</v>
      </c>
      <c r="AE53" s="76" t="e">
        <f>COUNTIF(Municipales!#REF!,"No aprobado1")</f>
        <v>#REF!</v>
      </c>
      <c r="AF53" s="78" t="e">
        <f>COUNTIF(Municipales!#REF!,"No aprobado")</f>
        <v>#REF!</v>
      </c>
      <c r="AG53" s="63" t="e">
        <f t="shared" ref="AG53:AG54" si="10">AD53+AE53+AF53-AB53</f>
        <v>#REF!</v>
      </c>
      <c r="AH53" s="136" t="e">
        <f t="shared" si="4"/>
        <v>#REF!</v>
      </c>
      <c r="AI53" s="137"/>
    </row>
    <row r="54" spans="1:35" ht="19.5" customHeight="1" x14ac:dyDescent="0.25">
      <c r="B54" s="20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8"/>
      <c r="P54" s="59"/>
      <c r="Q54" s="59"/>
      <c r="R54" s="59"/>
      <c r="S54" s="59"/>
      <c r="T54" s="59"/>
      <c r="U54" s="59"/>
      <c r="V54" s="60"/>
      <c r="W54" s="74" t="s">
        <v>21</v>
      </c>
      <c r="X54" s="80">
        <v>4</v>
      </c>
      <c r="Y54" s="76" t="e">
        <f>COUNTIF(Municipales!#REF!,"Sin verificar")</f>
        <v>#REF!</v>
      </c>
      <c r="Z54" s="76" t="e">
        <f>COUNTIF(Municipales!#REF!,"Sin registro")</f>
        <v>#REF!</v>
      </c>
      <c r="AA54" s="76" t="e">
        <f>COUNTIF(Municipales!#REF!,"En captura")</f>
        <v>#REF!</v>
      </c>
      <c r="AB54" s="76" t="e">
        <f>COUNTIF(Municipales!#REF!,"Cargado")</f>
        <v>#REF!</v>
      </c>
      <c r="AC54" s="82" t="e">
        <f t="shared" ca="1" si="3"/>
        <v>#NAME?</v>
      </c>
      <c r="AD54" s="76" t="e">
        <f>COUNTIF(Municipales!#REF!,"Aprobado")</f>
        <v>#REF!</v>
      </c>
      <c r="AE54" s="76" t="e">
        <f>COUNTIF(Municipales!#REF!,"No aprobado1")</f>
        <v>#REF!</v>
      </c>
      <c r="AF54" s="78" t="e">
        <f>COUNTIF(Municipales!#REF!,"No aprobado")</f>
        <v>#REF!</v>
      </c>
      <c r="AG54" s="63" t="e">
        <f t="shared" si="10"/>
        <v>#REF!</v>
      </c>
      <c r="AH54" s="136" t="e">
        <f t="shared" si="4"/>
        <v>#REF!</v>
      </c>
      <c r="AI54" s="137"/>
    </row>
    <row r="55" spans="1:35" ht="19.5" customHeight="1" x14ac:dyDescent="0.3">
      <c r="B55" s="20"/>
      <c r="O55" s="16"/>
      <c r="P55" s="59"/>
      <c r="Q55" s="186" t="s">
        <v>68</v>
      </c>
      <c r="R55" s="139"/>
      <c r="S55" s="139"/>
      <c r="T55" s="140"/>
      <c r="U55" s="59"/>
      <c r="V55" s="60"/>
      <c r="W55" s="59"/>
      <c r="X55" s="97" t="s">
        <v>40</v>
      </c>
      <c r="Y55" s="85" t="s">
        <v>27</v>
      </c>
      <c r="Z55" s="68" t="s">
        <v>28</v>
      </c>
      <c r="AA55" s="69" t="s">
        <v>30</v>
      </c>
      <c r="AB55" s="98" t="s">
        <v>66</v>
      </c>
      <c r="AC55" s="163" t="s">
        <v>39</v>
      </c>
      <c r="AD55" s="55" t="s">
        <v>31</v>
      </c>
      <c r="AE55" s="56" t="s">
        <v>32</v>
      </c>
      <c r="AF55" s="57" t="s">
        <v>33</v>
      </c>
      <c r="AG55" s="58" t="s">
        <v>41</v>
      </c>
      <c r="AH55" s="99" t="e">
        <f>SUM(AH30:AI54)</f>
        <v>#REF!</v>
      </c>
      <c r="AI55" s="16"/>
    </row>
    <row r="56" spans="1:35" ht="19.5" customHeight="1" x14ac:dyDescent="0.25">
      <c r="B56" s="20"/>
      <c r="O56" s="16"/>
      <c r="P56" s="59"/>
      <c r="Q56" s="166" t="e">
        <f>E18+Y18</f>
        <v>#REF!</v>
      </c>
      <c r="R56" s="167"/>
      <c r="S56" s="167"/>
      <c r="T56" s="168"/>
      <c r="U56" s="59"/>
      <c r="V56" s="60"/>
      <c r="W56" s="35"/>
      <c r="X56" s="91"/>
      <c r="Y56" s="90"/>
      <c r="Z56" s="90"/>
      <c r="AA56" s="91"/>
      <c r="AB56" s="92" t="e">
        <f>SUM(AB30:AB54)</f>
        <v>#REF!</v>
      </c>
      <c r="AC56" s="164"/>
      <c r="AD56" s="35"/>
      <c r="AE56" s="93"/>
      <c r="AF56" s="93"/>
      <c r="AG56" s="93"/>
      <c r="AH56" s="93"/>
      <c r="AI56" s="16"/>
    </row>
    <row r="57" spans="1:35" ht="19.5" customHeight="1" x14ac:dyDescent="0.2">
      <c r="B57" s="20"/>
      <c r="O57" s="16"/>
      <c r="P57" s="35"/>
      <c r="Q57" s="127"/>
      <c r="R57" s="128"/>
      <c r="S57" s="128"/>
      <c r="T57" s="129"/>
      <c r="U57" s="59"/>
      <c r="V57" s="20"/>
      <c r="AG57" s="35"/>
      <c r="AI57" s="16"/>
    </row>
    <row r="58" spans="1:35" ht="19.5" customHeight="1" x14ac:dyDescent="0.2">
      <c r="B58" s="20"/>
      <c r="O58" s="16"/>
      <c r="P58" s="35"/>
      <c r="Q58" s="127"/>
      <c r="R58" s="128"/>
      <c r="S58" s="128"/>
      <c r="T58" s="129"/>
      <c r="U58" s="59"/>
      <c r="V58" s="20"/>
      <c r="AI58" s="16"/>
    </row>
    <row r="59" spans="1:35" ht="19.5" customHeight="1" x14ac:dyDescent="0.2">
      <c r="B59" s="20"/>
      <c r="O59" s="16"/>
      <c r="Q59" s="130"/>
      <c r="R59" s="131"/>
      <c r="S59" s="131"/>
      <c r="T59" s="132"/>
      <c r="V59" s="20"/>
      <c r="AI59" s="16"/>
    </row>
    <row r="60" spans="1:35" ht="19.5" customHeight="1" x14ac:dyDescent="0.2">
      <c r="B60" s="20"/>
      <c r="O60" s="16"/>
      <c r="V60" s="20"/>
      <c r="AI60" s="16"/>
    </row>
    <row r="61" spans="1:35" ht="19.5" customHeight="1" x14ac:dyDescent="0.3">
      <c r="B61" s="20"/>
      <c r="O61" s="16"/>
      <c r="Q61" s="165" t="s">
        <v>69</v>
      </c>
      <c r="R61" s="139"/>
      <c r="S61" s="139"/>
      <c r="T61" s="140"/>
      <c r="V61" s="20"/>
      <c r="AI61" s="16"/>
    </row>
    <row r="62" spans="1:35" ht="19.5" customHeight="1" x14ac:dyDescent="0.2">
      <c r="B62" s="20"/>
      <c r="O62" s="16"/>
      <c r="Q62" s="166" t="e">
        <f>E19+Y19</f>
        <v>#REF!</v>
      </c>
      <c r="R62" s="167"/>
      <c r="S62" s="167"/>
      <c r="T62" s="168"/>
      <c r="V62" s="20"/>
      <c r="AI62" s="16"/>
    </row>
    <row r="63" spans="1:35" ht="19.5" customHeight="1" x14ac:dyDescent="0.2">
      <c r="B63" s="20"/>
      <c r="O63" s="16"/>
      <c r="Q63" s="127"/>
      <c r="R63" s="128"/>
      <c r="S63" s="128"/>
      <c r="T63" s="129"/>
      <c r="V63" s="20"/>
      <c r="AI63" s="16"/>
    </row>
    <row r="64" spans="1:35" ht="19.5" customHeight="1" x14ac:dyDescent="0.2">
      <c r="B64" s="20"/>
      <c r="O64" s="16"/>
      <c r="Q64" s="127"/>
      <c r="R64" s="128"/>
      <c r="S64" s="128"/>
      <c r="T64" s="129"/>
      <c r="V64" s="20"/>
      <c r="AI64" s="16"/>
    </row>
    <row r="65" spans="2:35" ht="19.5" customHeight="1" x14ac:dyDescent="0.2">
      <c r="B65" s="20"/>
      <c r="O65" s="16"/>
      <c r="Q65" s="130"/>
      <c r="R65" s="131"/>
      <c r="S65" s="131"/>
      <c r="T65" s="132"/>
      <c r="V65" s="20"/>
      <c r="AI65" s="16"/>
    </row>
    <row r="66" spans="2:35" ht="19.5" customHeight="1" x14ac:dyDescent="0.2">
      <c r="B66" s="20"/>
      <c r="O66" s="16"/>
      <c r="P66" s="100"/>
      <c r="Q66" s="100"/>
      <c r="R66" s="100"/>
      <c r="S66" s="100"/>
      <c r="T66" s="100"/>
      <c r="U66" s="100"/>
      <c r="V66" s="20"/>
      <c r="AI66" s="16"/>
    </row>
    <row r="67" spans="2:35" ht="12.75" x14ac:dyDescent="0.2">
      <c r="B67" s="20"/>
      <c r="O67" s="16"/>
      <c r="V67" s="20"/>
      <c r="AI67" s="16"/>
    </row>
    <row r="68" spans="2:35" ht="12.75" x14ac:dyDescent="0.2">
      <c r="B68" s="20"/>
      <c r="O68" s="16"/>
      <c r="V68" s="20"/>
      <c r="AI68" s="16"/>
    </row>
    <row r="69" spans="2:35" ht="12.75" x14ac:dyDescent="0.2">
      <c r="B69" s="20"/>
      <c r="O69" s="16"/>
      <c r="V69" s="20"/>
      <c r="AI69" s="16"/>
    </row>
    <row r="70" spans="2:35" ht="12.75" x14ac:dyDescent="0.2">
      <c r="B70" s="20"/>
      <c r="O70" s="16"/>
      <c r="V70" s="20"/>
      <c r="AI70" s="16"/>
    </row>
    <row r="71" spans="2:35" ht="12.75" x14ac:dyDescent="0.2">
      <c r="B71" s="20"/>
      <c r="O71" s="16"/>
      <c r="V71" s="20"/>
      <c r="AI71" s="16"/>
    </row>
    <row r="72" spans="2:35" ht="12.75" x14ac:dyDescent="0.2">
      <c r="B72" s="20"/>
      <c r="O72" s="16"/>
      <c r="V72" s="20"/>
      <c r="AI72" s="16"/>
    </row>
    <row r="73" spans="2:35" ht="12.75" x14ac:dyDescent="0.2">
      <c r="B73" s="20"/>
      <c r="O73" s="16"/>
      <c r="V73" s="20"/>
      <c r="AI73" s="16"/>
    </row>
    <row r="74" spans="2:35" ht="12.75" x14ac:dyDescent="0.2">
      <c r="B74" s="20"/>
      <c r="O74" s="16"/>
      <c r="V74" s="20"/>
      <c r="AI74" s="16"/>
    </row>
    <row r="75" spans="2:35" ht="12.75" x14ac:dyDescent="0.2">
      <c r="B75" s="101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2"/>
      <c r="V75" s="20"/>
      <c r="AI75" s="16"/>
    </row>
    <row r="76" spans="2:35" ht="12.75" x14ac:dyDescent="0.2">
      <c r="V76" s="20"/>
      <c r="AI76" s="16"/>
    </row>
    <row r="77" spans="2:35" ht="12.75" x14ac:dyDescent="0.2">
      <c r="V77" s="20"/>
      <c r="AI77" s="16"/>
    </row>
    <row r="78" spans="2:35" ht="12.75" x14ac:dyDescent="0.2">
      <c r="V78" s="20"/>
      <c r="AI78" s="16"/>
    </row>
    <row r="79" spans="2:35" ht="12.75" x14ac:dyDescent="0.2">
      <c r="V79" s="20"/>
      <c r="AI79" s="16"/>
    </row>
    <row r="80" spans="2:35" ht="12.75" x14ac:dyDescent="0.2">
      <c r="V80" s="20"/>
      <c r="AI80" s="16"/>
    </row>
    <row r="81" spans="22:35" ht="12.75" x14ac:dyDescent="0.2">
      <c r="V81" s="20"/>
      <c r="AI81" s="16"/>
    </row>
    <row r="82" spans="22:35" ht="12.75" x14ac:dyDescent="0.2">
      <c r="V82" s="20"/>
      <c r="AI82" s="16"/>
    </row>
    <row r="83" spans="22:35" ht="12.75" x14ac:dyDescent="0.2">
      <c r="V83" s="20"/>
      <c r="AI83" s="16"/>
    </row>
    <row r="84" spans="22:35" ht="12.75" x14ac:dyDescent="0.2">
      <c r="V84" s="20"/>
      <c r="AI84" s="16"/>
    </row>
    <row r="85" spans="22:35" ht="12.75" x14ac:dyDescent="0.2">
      <c r="V85" s="20"/>
      <c r="AI85" s="16"/>
    </row>
    <row r="86" spans="22:35" ht="12.75" x14ac:dyDescent="0.2">
      <c r="V86" s="101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2"/>
    </row>
    <row r="88" spans="22:35" ht="15" x14ac:dyDescent="0.2">
      <c r="W88" s="103" t="s">
        <v>70</v>
      </c>
      <c r="X88" s="161" t="s">
        <v>71</v>
      </c>
      <c r="Y88" s="122"/>
      <c r="Z88" s="122"/>
      <c r="AA88" s="122"/>
      <c r="AB88" s="122"/>
      <c r="AC88" s="122"/>
      <c r="AD88" s="120"/>
    </row>
    <row r="89" spans="22:35" ht="15" x14ac:dyDescent="0.2">
      <c r="W89" s="103" t="s">
        <v>72</v>
      </c>
      <c r="X89" s="161" t="s">
        <v>73</v>
      </c>
      <c r="Y89" s="122"/>
      <c r="Z89" s="122"/>
      <c r="AA89" s="122"/>
      <c r="AB89" s="122"/>
      <c r="AC89" s="122"/>
      <c r="AD89" s="120"/>
    </row>
    <row r="90" spans="22:35" ht="15" x14ac:dyDescent="0.2">
      <c r="W90" s="104" t="s">
        <v>74</v>
      </c>
      <c r="X90" s="160" t="s">
        <v>75</v>
      </c>
      <c r="Y90" s="122"/>
      <c r="Z90" s="122"/>
      <c r="AA90" s="122"/>
      <c r="AB90" s="122"/>
      <c r="AC90" s="122"/>
      <c r="AD90" s="120"/>
    </row>
    <row r="91" spans="22:35" ht="15" x14ac:dyDescent="0.2">
      <c r="W91" s="103" t="s">
        <v>76</v>
      </c>
      <c r="X91" s="161" t="s">
        <v>77</v>
      </c>
      <c r="Y91" s="122"/>
      <c r="Z91" s="122"/>
      <c r="AA91" s="122"/>
      <c r="AB91" s="122"/>
      <c r="AC91" s="122"/>
      <c r="AD91" s="120"/>
    </row>
    <row r="92" spans="22:35" ht="15" x14ac:dyDescent="0.2">
      <c r="W92" s="103" t="s">
        <v>78</v>
      </c>
      <c r="X92" s="161" t="s">
        <v>79</v>
      </c>
      <c r="Y92" s="122"/>
      <c r="Z92" s="122"/>
      <c r="AA92" s="122"/>
      <c r="AB92" s="122"/>
      <c r="AC92" s="122"/>
      <c r="AD92" s="120"/>
    </row>
    <row r="93" spans="22:35" ht="15" x14ac:dyDescent="0.2">
      <c r="W93" s="104" t="s">
        <v>80</v>
      </c>
      <c r="X93" s="160" t="s">
        <v>81</v>
      </c>
      <c r="Y93" s="122"/>
      <c r="Z93" s="122"/>
      <c r="AA93" s="122"/>
      <c r="AB93" s="122"/>
      <c r="AC93" s="122"/>
      <c r="AD93" s="120"/>
    </row>
    <row r="94" spans="22:35" ht="15" x14ac:dyDescent="0.2">
      <c r="W94" s="103" t="s">
        <v>82</v>
      </c>
      <c r="X94" s="161" t="s">
        <v>83</v>
      </c>
      <c r="Y94" s="122"/>
      <c r="Z94" s="122"/>
      <c r="AA94" s="122"/>
      <c r="AB94" s="122"/>
      <c r="AC94" s="122"/>
      <c r="AD94" s="120"/>
    </row>
    <row r="95" spans="22:35" ht="15" x14ac:dyDescent="0.2">
      <c r="W95" s="103" t="s">
        <v>84</v>
      </c>
      <c r="X95" s="161" t="s">
        <v>85</v>
      </c>
      <c r="Y95" s="122"/>
      <c r="Z95" s="122"/>
      <c r="AA95" s="122"/>
      <c r="AB95" s="122"/>
      <c r="AC95" s="122"/>
      <c r="AD95" s="120"/>
    </row>
    <row r="96" spans="22:35" ht="15" x14ac:dyDescent="0.25">
      <c r="W96" s="105" t="s">
        <v>86</v>
      </c>
      <c r="X96" s="162" t="s">
        <v>87</v>
      </c>
      <c r="Y96" s="122"/>
      <c r="Z96" s="122"/>
      <c r="AA96" s="122"/>
      <c r="AB96" s="122"/>
      <c r="AC96" s="122"/>
      <c r="AD96" s="120"/>
    </row>
  </sheetData>
  <mergeCells count="106">
    <mergeCell ref="W18:X18"/>
    <mergeCell ref="W19:X19"/>
    <mergeCell ref="Q20:T20"/>
    <mergeCell ref="W20:X20"/>
    <mergeCell ref="Q21:T25"/>
    <mergeCell ref="W22:X22"/>
    <mergeCell ref="C25:M25"/>
    <mergeCell ref="W25:AG25"/>
    <mergeCell ref="N28:O28"/>
    <mergeCell ref="I27:I28"/>
    <mergeCell ref="AH32:AI32"/>
    <mergeCell ref="AH33:AI33"/>
    <mergeCell ref="Q27:T27"/>
    <mergeCell ref="Q28:T31"/>
    <mergeCell ref="AC28:AC29"/>
    <mergeCell ref="N29:O29"/>
    <mergeCell ref="N30:O30"/>
    <mergeCell ref="AH30:AI30"/>
    <mergeCell ref="AH31:AI31"/>
    <mergeCell ref="N31:O31"/>
    <mergeCell ref="N32:O32"/>
    <mergeCell ref="Q32:T32"/>
    <mergeCell ref="N33:O33"/>
    <mergeCell ref="Q33:T36"/>
    <mergeCell ref="N34:O34"/>
    <mergeCell ref="N35:O35"/>
    <mergeCell ref="AH34:AI34"/>
    <mergeCell ref="AH35:AI35"/>
    <mergeCell ref="AH36:AI36"/>
    <mergeCell ref="N44:O44"/>
    <mergeCell ref="N45:O45"/>
    <mergeCell ref="N46:O46"/>
    <mergeCell ref="N47:O47"/>
    <mergeCell ref="N48:O48"/>
    <mergeCell ref="N36:O36"/>
    <mergeCell ref="N37:O37"/>
    <mergeCell ref="N38:O38"/>
    <mergeCell ref="N39:O39"/>
    <mergeCell ref="N40:O40"/>
    <mergeCell ref="N41:O41"/>
    <mergeCell ref="N42:O42"/>
    <mergeCell ref="Q61:T61"/>
    <mergeCell ref="Q62:T65"/>
    <mergeCell ref="Q38:T38"/>
    <mergeCell ref="Q39:T42"/>
    <mergeCell ref="Q43:T43"/>
    <mergeCell ref="Q44:T47"/>
    <mergeCell ref="Q50:T53"/>
    <mergeCell ref="Q55:T55"/>
    <mergeCell ref="Q56:T59"/>
    <mergeCell ref="X90:AD90"/>
    <mergeCell ref="X91:AD91"/>
    <mergeCell ref="X92:AD92"/>
    <mergeCell ref="X93:AD93"/>
    <mergeCell ref="X94:AD94"/>
    <mergeCell ref="X95:AD95"/>
    <mergeCell ref="X96:AD96"/>
    <mergeCell ref="AH51:AI51"/>
    <mergeCell ref="AH52:AI52"/>
    <mergeCell ref="AH53:AI53"/>
    <mergeCell ref="AH54:AI54"/>
    <mergeCell ref="AC55:AC56"/>
    <mergeCell ref="X88:AD88"/>
    <mergeCell ref="X89:AD89"/>
    <mergeCell ref="W9:AG10"/>
    <mergeCell ref="W11:AG11"/>
    <mergeCell ref="C2:AF3"/>
    <mergeCell ref="B6:O6"/>
    <mergeCell ref="P6:U6"/>
    <mergeCell ref="V6:AI6"/>
    <mergeCell ref="Q8:T12"/>
    <mergeCell ref="C9:M10"/>
    <mergeCell ref="C11:M11"/>
    <mergeCell ref="C15:D15"/>
    <mergeCell ref="C16:D16"/>
    <mergeCell ref="C14:D14"/>
    <mergeCell ref="C17:D17"/>
    <mergeCell ref="C13:D13"/>
    <mergeCell ref="C18:D18"/>
    <mergeCell ref="C19:D19"/>
    <mergeCell ref="C20:D20"/>
    <mergeCell ref="C22:D22"/>
    <mergeCell ref="I49:I50"/>
    <mergeCell ref="W13:X13"/>
    <mergeCell ref="Q14:T14"/>
    <mergeCell ref="W14:X14"/>
    <mergeCell ref="Q15:T19"/>
    <mergeCell ref="W15:X15"/>
    <mergeCell ref="W16:X16"/>
    <mergeCell ref="W17:X17"/>
    <mergeCell ref="AH48:AI48"/>
    <mergeCell ref="Q49:T49"/>
    <mergeCell ref="AH49:AI49"/>
    <mergeCell ref="AH50:AI50"/>
    <mergeCell ref="AH46:AI46"/>
    <mergeCell ref="AH47:AI47"/>
    <mergeCell ref="AH37:AI37"/>
    <mergeCell ref="AH38:AI38"/>
    <mergeCell ref="AH39:AI39"/>
    <mergeCell ref="AH40:AI40"/>
    <mergeCell ref="AH41:AI41"/>
    <mergeCell ref="AH42:AI42"/>
    <mergeCell ref="AH43:AI43"/>
    <mergeCell ref="AH44:AI44"/>
    <mergeCell ref="AH45:AI45"/>
    <mergeCell ref="N43:O43"/>
  </mergeCells>
  <conditionalFormatting sqref="I29:I48">
    <cfRule type="containsText" dxfId="7" priority="1" operator="containsText" text="100%">
      <formula>NOT(ISERROR(SEARCH(("100%"),(I29))))</formula>
    </cfRule>
  </conditionalFormatting>
  <conditionalFormatting sqref="AC30:AC54">
    <cfRule type="containsText" dxfId="6" priority="2" operator="containsText" text="100%">
      <formula>NOT(ISERROR(SEARCH(("100%"),(AC30))))</formula>
    </cfRule>
  </conditionalFormatting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U72"/>
  <sheetViews>
    <sheetView tabSelected="1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baseColWidth="10" defaultColWidth="0" defaultRowHeight="15" zeroHeight="1" x14ac:dyDescent="0.25"/>
  <cols>
    <col min="1" max="1" width="27" style="106" customWidth="1"/>
    <col min="2" max="2" width="51.28515625" style="106" customWidth="1"/>
    <col min="3" max="3" width="47.7109375" style="106" customWidth="1"/>
    <col min="4" max="4" width="31.7109375" style="106" customWidth="1"/>
    <col min="5" max="5" width="13.7109375" style="106" customWidth="1"/>
    <col min="6" max="12" width="14.42578125" style="106" customWidth="1"/>
    <col min="13" max="18" width="18.7109375" style="106" customWidth="1"/>
    <col min="19" max="20" width="14.42578125" style="106" customWidth="1"/>
    <col min="21" max="21" width="20.140625" style="106" customWidth="1"/>
    <col min="22" max="16384" width="14.42578125" style="106" hidden="1"/>
  </cols>
  <sheetData>
    <row r="1" spans="1:21" ht="18.75" customHeight="1" x14ac:dyDescent="0.25">
      <c r="A1" s="194" t="s">
        <v>115</v>
      </c>
      <c r="B1" s="194"/>
      <c r="C1" s="194"/>
      <c r="D1" s="194"/>
      <c r="E1" s="194"/>
      <c r="F1" s="195" t="s">
        <v>116</v>
      </c>
      <c r="G1" s="195"/>
      <c r="H1" s="195"/>
      <c r="I1" s="195"/>
      <c r="J1" s="195"/>
      <c r="K1" s="195"/>
      <c r="L1" s="195"/>
      <c r="M1" s="196" t="s">
        <v>117</v>
      </c>
      <c r="N1" s="196"/>
      <c r="O1" s="196"/>
      <c r="P1" s="196"/>
      <c r="Q1" s="196"/>
      <c r="R1" s="196"/>
      <c r="S1" s="196"/>
      <c r="T1" s="196"/>
      <c r="U1" s="197" t="s">
        <v>118</v>
      </c>
    </row>
    <row r="2" spans="1:21" ht="45" customHeight="1" x14ac:dyDescent="0.25">
      <c r="A2" s="111" t="s">
        <v>88</v>
      </c>
      <c r="B2" s="111" t="s">
        <v>89</v>
      </c>
      <c r="C2" s="111" t="s">
        <v>90</v>
      </c>
      <c r="D2" s="111" t="s">
        <v>0</v>
      </c>
      <c r="E2" s="111" t="s">
        <v>91</v>
      </c>
      <c r="F2" s="110" t="s">
        <v>99</v>
      </c>
      <c r="G2" s="110" t="s">
        <v>100</v>
      </c>
      <c r="H2" s="110" t="s">
        <v>101</v>
      </c>
      <c r="I2" s="110" t="s">
        <v>102</v>
      </c>
      <c r="J2" s="110" t="s">
        <v>103</v>
      </c>
      <c r="K2" s="110" t="s">
        <v>104</v>
      </c>
      <c r="L2" s="110" t="s">
        <v>105</v>
      </c>
      <c r="M2" s="115" t="s">
        <v>106</v>
      </c>
      <c r="N2" s="115" t="s">
        <v>107</v>
      </c>
      <c r="O2" s="115" t="s">
        <v>108</v>
      </c>
      <c r="P2" s="115" t="s">
        <v>109</v>
      </c>
      <c r="Q2" s="115" t="s">
        <v>110</v>
      </c>
      <c r="R2" s="115" t="s">
        <v>111</v>
      </c>
      <c r="S2" s="115" t="s">
        <v>112</v>
      </c>
      <c r="T2" s="115" t="s">
        <v>105</v>
      </c>
      <c r="U2" s="197"/>
    </row>
    <row r="3" spans="1:21" ht="45" customHeight="1" x14ac:dyDescent="0.25">
      <c r="A3" s="108" t="s">
        <v>94</v>
      </c>
      <c r="B3" s="107" t="s">
        <v>95</v>
      </c>
      <c r="C3" s="107" t="s">
        <v>96</v>
      </c>
      <c r="D3" s="107" t="s">
        <v>96</v>
      </c>
      <c r="E3" s="107" t="s">
        <v>92</v>
      </c>
      <c r="F3" s="116">
        <v>9.4761904761904763</v>
      </c>
      <c r="G3" s="116">
        <v>9.3809523809523814</v>
      </c>
      <c r="H3" s="116">
        <v>9.3809523809523814</v>
      </c>
      <c r="I3" s="116">
        <v>9.5</v>
      </c>
      <c r="J3" s="116">
        <v>9.5952380952380949</v>
      </c>
      <c r="K3" s="109">
        <f t="shared" ref="K3:K4" si="0">AVERAGE(F3:J3)</f>
        <v>9.4666666666666668</v>
      </c>
      <c r="L3" s="109">
        <f t="shared" ref="L3:L4" si="1">K3*0.6</f>
        <v>5.68</v>
      </c>
      <c r="M3" s="113" t="s">
        <v>114</v>
      </c>
      <c r="N3" s="113" t="s">
        <v>114</v>
      </c>
      <c r="O3" s="113" t="s">
        <v>114</v>
      </c>
      <c r="P3" s="113" t="s">
        <v>114</v>
      </c>
      <c r="Q3" s="113" t="s">
        <v>114</v>
      </c>
      <c r="R3" s="113" t="s">
        <v>113</v>
      </c>
      <c r="S3" s="114">
        <v>9.3333333333333339</v>
      </c>
      <c r="T3" s="114">
        <f t="shared" ref="T3:T4" si="2">S3*0.4</f>
        <v>3.7333333333333338</v>
      </c>
      <c r="U3" s="112">
        <f t="shared" ref="U3:U4" si="3">L3+T3</f>
        <v>9.413333333333334</v>
      </c>
    </row>
    <row r="4" spans="1:21" ht="45" customHeight="1" x14ac:dyDescent="0.25">
      <c r="A4" s="108" t="s">
        <v>97</v>
      </c>
      <c r="B4" s="107" t="s">
        <v>98</v>
      </c>
      <c r="C4" s="107" t="s">
        <v>96</v>
      </c>
      <c r="D4" s="107" t="s">
        <v>96</v>
      </c>
      <c r="E4" s="107" t="s">
        <v>93</v>
      </c>
      <c r="F4" s="116">
        <v>10</v>
      </c>
      <c r="G4" s="116">
        <v>10</v>
      </c>
      <c r="H4" s="116">
        <v>10</v>
      </c>
      <c r="I4" s="116">
        <v>10</v>
      </c>
      <c r="J4" s="116">
        <v>10</v>
      </c>
      <c r="K4" s="109">
        <f t="shared" si="0"/>
        <v>10</v>
      </c>
      <c r="L4" s="109">
        <f t="shared" si="1"/>
        <v>6</v>
      </c>
      <c r="M4" s="113" t="s">
        <v>114</v>
      </c>
      <c r="N4" s="113" t="s">
        <v>114</v>
      </c>
      <c r="O4" s="113" t="s">
        <v>114</v>
      </c>
      <c r="P4" s="113" t="s">
        <v>114</v>
      </c>
      <c r="Q4" s="113" t="s">
        <v>114</v>
      </c>
      <c r="R4" s="113" t="s">
        <v>113</v>
      </c>
      <c r="S4" s="114">
        <v>9.3333333333333339</v>
      </c>
      <c r="T4" s="114">
        <f t="shared" si="2"/>
        <v>3.7333333333333338</v>
      </c>
      <c r="U4" s="112">
        <f t="shared" si="3"/>
        <v>9.7333333333333343</v>
      </c>
    </row>
    <row r="5" spans="1:21" hidden="1" x14ac:dyDescent="0.25"/>
    <row r="6" spans="1:21" hidden="1" x14ac:dyDescent="0.25"/>
    <row r="7" spans="1:21" hidden="1" x14ac:dyDescent="0.25">
      <c r="K7" s="106">
        <v>8</v>
      </c>
      <c r="S7" s="106">
        <v>8</v>
      </c>
    </row>
    <row r="8" spans="1:21" hidden="1" x14ac:dyDescent="0.25"/>
    <row r="9" spans="1:21" hidden="1" x14ac:dyDescent="0.25"/>
    <row r="10" spans="1:21" hidden="1" x14ac:dyDescent="0.25"/>
    <row r="11" spans="1:21" hidden="1" x14ac:dyDescent="0.25"/>
    <row r="12" spans="1:21" hidden="1" x14ac:dyDescent="0.25"/>
    <row r="13" spans="1:21" hidden="1" x14ac:dyDescent="0.25"/>
    <row r="14" spans="1:21" hidden="1" x14ac:dyDescent="0.25"/>
    <row r="15" spans="1:21" hidden="1" x14ac:dyDescent="0.25"/>
    <row r="16" spans="1:21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  <row r="28" hidden="1" x14ac:dyDescent="0.25"/>
    <row r="29" hidden="1" x14ac:dyDescent="0.25"/>
    <row r="30" hidden="1" x14ac:dyDescent="0.25"/>
    <row r="31" hidden="1" x14ac:dyDescent="0.25"/>
    <row r="32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</sheetData>
  <autoFilter ref="A2:U4"/>
  <mergeCells count="4">
    <mergeCell ref="A1:E1"/>
    <mergeCell ref="F1:L1"/>
    <mergeCell ref="M1:T1"/>
    <mergeCell ref="U1:U2"/>
  </mergeCells>
  <conditionalFormatting sqref="K3:K4">
    <cfRule type="cellIs" dxfId="5" priority="8" operator="lessThan">
      <formula>$K$7</formula>
    </cfRule>
    <cfRule type="containsText" dxfId="4" priority="9" operator="containsText" text="Sin información">
      <formula>NOT(ISERROR(SEARCH("Sin información",K3)))</formula>
    </cfRule>
    <cfRule type="cellIs" dxfId="3" priority="10" operator="greaterThanOrEqual">
      <formula>$K$7</formula>
    </cfRule>
  </conditionalFormatting>
  <conditionalFormatting sqref="S3:S4">
    <cfRule type="cellIs" dxfId="2" priority="11" operator="lessThan">
      <formula>$S$7</formula>
    </cfRule>
    <cfRule type="cellIs" dxfId="1" priority="12" operator="lessThan">
      <formula>$S$7</formula>
    </cfRule>
    <cfRule type="cellIs" dxfId="0" priority="13" operator="greaterThanOrEqual">
      <formula>$S$7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PPT 2020</vt:lpstr>
      <vt:lpstr>Municipales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Programa MAS</dc:creator>
  <cp:lastModifiedBy>PTRANSPARENCIA</cp:lastModifiedBy>
  <dcterms:created xsi:type="dcterms:W3CDTF">2020-12-09T19:10:08Z</dcterms:created>
  <dcterms:modified xsi:type="dcterms:W3CDTF">2021-02-24T15:27:44Z</dcterms:modified>
</cp:coreProperties>
</file>