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4562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16" i="4"/>
  <c r="H16" i="4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<sst xmlns="http://schemas.openxmlformats.org/spreadsheetml/2006/main" count="103" uniqueCount="55">
  <si>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</si>
  <si>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</si>
  <si>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</si>
  <si>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</si>
  <si>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</si>
  <si>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</si>
  <si>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</si>
  <si>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</si>
  <si>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</si>
  <si>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</si>
  <si>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</si>
  <si>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</si>
  <si>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</si>
  <si>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</si>
  <si>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</si>
  <si>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</si>
  <si>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</si>
  <si>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</si>
  <si>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</si>
  <si>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</si>
  <si>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</si>
  <si>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</si>
  <si>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</si>
  <si>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</si>
  <si>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</si>
  <si>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</si>
  <si>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</si>
  <si>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</si>
  <si>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</si>
  <si>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</si>
  <si>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</si>
  <si>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</si>
  <si>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</si>
  <si>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</si>
  <si>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</si>
  <si>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</si>
  <si>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</si>
  <si>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</si>
  <si>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</si>
  <si>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</si>
  <si>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</si>
  <si>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</si>
  <si>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</si>
  <si>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</si>
  <si>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</si>
  <si>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</si>
  <si>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</si>
  <si>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</si>
  <si>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</si>
  <si>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</si>
  <si>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Comité Municipal de Agua Potable y Alcantarillado de Juventino Rosas
Estado Analítico de Ingresos
Del 1 de Enero al 31 de Diciembre de 2022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</si>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</sst>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0" fontId="8" fillId="0" borderId="0" xfId="9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37">
    <cellStyle name="=C:\WINNT\SYSTEM32\COMMAND.COM" xfId="1"/>
    <cellStyle name="Euro" xfId="2"/>
    <cellStyle name="Millares 2" xfId="3"/>
    <cellStyle name="Millares 2 2" xfId="4"/>
    <cellStyle name="Millares 2 2 2" xfId="29"/>
    <cellStyle name="Millares 2 2 3" xfId="19"/>
    <cellStyle name="Millares 2 3" xfId="5"/>
    <cellStyle name="Millares 2 3 2" xfId="30"/>
    <cellStyle name="Millares 2 3 3" xfId="20"/>
    <cellStyle name="Millares 2 4" xfId="27"/>
    <cellStyle name="Millares 2 5" xfId="28"/>
    <cellStyle name="Millares 2 6" xfId="18"/>
    <cellStyle name="Millares 3" xfId="6"/>
    <cellStyle name="Millares 3 2" xfId="31"/>
    <cellStyle name="Millares 3 3" xfId="21"/>
    <cellStyle name="Moneda 2" xfId="7"/>
    <cellStyle name="Moneda 2 2" xfId="32"/>
    <cellStyle name="Moneda 2 3" xfId="22"/>
    <cellStyle name="Normal" xfId="0" builtinId="0"/>
    <cellStyle name="Normal 2" xfId="8"/>
    <cellStyle name="Normal 2 2" xfId="9"/>
    <cellStyle name="Normal 2 3" xfId="33"/>
    <cellStyle name="Normal 2 4" xfId="23"/>
    <cellStyle name="Normal 3" xfId="10"/>
    <cellStyle name="Normal 3 2" xfId="34"/>
    <cellStyle name="Normal 3 3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6"/>
    <cellStyle name="Normal 6 2 3" xfId="26"/>
    <cellStyle name="Normal 6 3" xfId="35"/>
    <cellStyle name="Normal 6 4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A19" zoomScaleNormal="100" workbookViewId="0">
      <selection activeCell="A49" sqref="A1:H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4" t="s">
        <v>50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5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150773.73000000001</v>
      </c>
      <c r="E9" s="22">
        <f t="shared" si="0"/>
        <v>150773.73000000001</v>
      </c>
      <c r="F9" s="22">
        <v>226217.86</v>
      </c>
      <c r="G9" s="22">
        <v>226217.86</v>
      </c>
      <c r="H9" s="22">
        <f t="shared" si="1"/>
        <v>226217.86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28068944.57</v>
      </c>
      <c r="D11" s="22">
        <v>2563928</v>
      </c>
      <c r="E11" s="22">
        <f t="shared" si="2"/>
        <v>30632872.57</v>
      </c>
      <c r="F11" s="22">
        <v>35262057.670000002</v>
      </c>
      <c r="G11" s="22">
        <v>35262057.670000002</v>
      </c>
      <c r="H11" s="22">
        <f t="shared" si="3"/>
        <v>7193113.1000000015</v>
      </c>
      <c r="I11" s="45" t="s">
        <v>42</v>
      </c>
    </row>
    <row r="12" spans="1:9" ht="22.5" x14ac:dyDescent="0.2">
      <c r="A12" s="40"/>
      <c r="B12" s="43" t="s">
        <v>25</v>
      </c>
      <c r="C12" s="22">
        <v>2000000</v>
      </c>
      <c r="D12" s="22">
        <v>0</v>
      </c>
      <c r="E12" s="22">
        <f t="shared" si="2"/>
        <v>2000000</v>
      </c>
      <c r="F12" s="22">
        <v>1810169</v>
      </c>
      <c r="G12" s="22">
        <v>1810169</v>
      </c>
      <c r="H12" s="22">
        <f t="shared" si="3"/>
        <v>-189831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2099366.63</v>
      </c>
      <c r="E13" s="22">
        <f t="shared" si="2"/>
        <v>2099366.63</v>
      </c>
      <c r="F13" s="22">
        <v>2099366.63</v>
      </c>
      <c r="G13" s="22">
        <v>2099366.63</v>
      </c>
      <c r="H13" s="22">
        <f t="shared" si="3"/>
        <v>2099366.63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4835254.79</v>
      </c>
      <c r="E14" s="22">
        <f t="shared" ref="E14" si="4">C14+D14</f>
        <v>4835254.79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30068944.57</v>
      </c>
      <c r="D16" s="23">
        <f t="shared" ref="D16:H16" si="6">SUM(D5:D14)</f>
        <v>9649323.1499999985</v>
      </c>
      <c r="E16" s="23">
        <f t="shared" si="6"/>
        <v>39718267.719999999</v>
      </c>
      <c r="F16" s="23">
        <f t="shared" si="6"/>
        <v>39397811.160000004</v>
      </c>
      <c r="G16" s="11">
        <f t="shared" si="6"/>
        <v>39397811.160000004</v>
      </c>
      <c r="H16" s="12">
        <f t="shared" si="6"/>
        <v>9328866.5900000017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45" t="s">
        <v>46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5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2" t="s">
        <v>48</v>
      </c>
      <c r="B31" s="53"/>
      <c r="C31" s="26">
        <f t="shared" ref="C31:H31" si="14">SUM(C32:C35)</f>
        <v>30068944.57</v>
      </c>
      <c r="D31" s="26">
        <f t="shared" si="14"/>
        <v>4814068.3599999994</v>
      </c>
      <c r="E31" s="26">
        <f t="shared" si="14"/>
        <v>34883012.93</v>
      </c>
      <c r="F31" s="26">
        <f t="shared" si="14"/>
        <v>39397811.160000004</v>
      </c>
      <c r="G31" s="26">
        <f t="shared" si="14"/>
        <v>39397811.160000004</v>
      </c>
      <c r="H31" s="26">
        <f t="shared" si="14"/>
        <v>9328866.5900000017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150773.73000000001</v>
      </c>
      <c r="E33" s="25">
        <f>C33+D33</f>
        <v>150773.73000000001</v>
      </c>
      <c r="F33" s="25">
        <v>226217.86</v>
      </c>
      <c r="G33" s="25">
        <v>226217.86</v>
      </c>
      <c r="H33" s="25">
        <f t="shared" ref="H33:H34" si="15">G33-C33</f>
        <v>226217.86</v>
      </c>
      <c r="I33" s="45" t="s">
        <v>40</v>
      </c>
    </row>
    <row r="34" spans="1:9" x14ac:dyDescent="0.2">
      <c r="A34" s="16"/>
      <c r="B34" s="17" t="s">
        <v>32</v>
      </c>
      <c r="C34" s="25">
        <v>28068944.57</v>
      </c>
      <c r="D34" s="25">
        <v>2563928</v>
      </c>
      <c r="E34" s="25">
        <f>C34+D34</f>
        <v>30632872.57</v>
      </c>
      <c r="F34" s="25">
        <v>35262057.670000002</v>
      </c>
      <c r="G34" s="25">
        <v>35262057.670000002</v>
      </c>
      <c r="H34" s="25">
        <f t="shared" si="15"/>
        <v>7193113.1000000015</v>
      </c>
      <c r="I34" s="45" t="s">
        <v>42</v>
      </c>
    </row>
    <row r="35" spans="1:9" ht="22.5" x14ac:dyDescent="0.2">
      <c r="A35" s="16"/>
      <c r="B35" s="17" t="s">
        <v>26</v>
      </c>
      <c r="C35" s="25">
        <v>2000000</v>
      </c>
      <c r="D35" s="25">
        <v>2099366.63</v>
      </c>
      <c r="E35" s="25">
        <f>C35+D35</f>
        <v>4099366.63</v>
      </c>
      <c r="F35" s="25">
        <v>3909535.63</v>
      </c>
      <c r="G35" s="25">
        <v>3909535.63</v>
      </c>
      <c r="H35" s="25">
        <f t="shared" ref="H35" si="16">G35-C35</f>
        <v>1909535.63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4835254.79</v>
      </c>
      <c r="E37" s="26">
        <f t="shared" si="17"/>
        <v>4835254.79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4835254.79</v>
      </c>
      <c r="E38" s="25">
        <f>C38+D38</f>
        <v>4835254.79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30068944.57</v>
      </c>
      <c r="D39" s="23">
        <f t="shared" ref="D39:H39" si="18">SUM(D37+D31+D21)</f>
        <v>9649323.1499999985</v>
      </c>
      <c r="E39" s="23">
        <f t="shared" si="18"/>
        <v>39718267.719999999</v>
      </c>
      <c r="F39" s="23">
        <f t="shared" si="18"/>
        <v>39397811.160000004</v>
      </c>
      <c r="G39" s="23">
        <f t="shared" si="18"/>
        <v>39397811.160000004</v>
      </c>
      <c r="H39" s="12">
        <f t="shared" si="18"/>
        <v>9328866.5900000017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7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5" spans="1:9" ht="30.75" customHeight="1" x14ac:dyDescent="0.2">
      <c r="B45" s="46"/>
      <c r="C45" s="46"/>
      <c r="D45" s="46"/>
      <c r="E45" s="46"/>
      <c r="F45" s="46"/>
      <c r="G45" s="46"/>
      <c r="H45" s="46"/>
    </row>
    <row r="48" spans="1:9" x14ac:dyDescent="0.2">
      <c r="B48" s="48" t="s">
        <v>51</v>
      </c>
      <c r="E48" s="50" t="s">
        <v>52</v>
      </c>
      <c r="F48" s="50"/>
    </row>
    <row r="49" spans="2:6" ht="22.5" x14ac:dyDescent="0.2">
      <c r="B49" s="48" t="s">
        <v>53</v>
      </c>
      <c r="E49" s="49" t="s">
        <v>54</v>
      </c>
      <c r="F49" s="49"/>
    </row>
  </sheetData>
  <sheetProtection formatCells="0" formatColumns="0" formatRows="0" insertRows="0" autoFilter="0"/>
  <mergeCells count="11">
    <mergeCell ref="E49:F49"/>
    <mergeCell ref="E48:F48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8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2023-01-31T17:12:02Z</cp:lastPrinted>
  <dcterms:created xsi:type="dcterms:W3CDTF">2012-12-11T20:48:19Z</dcterms:created>
  <dcterms:modified xsi:type="dcterms:W3CDTF">2023-01-31T17:12:11Z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