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EAA!$A$1:$G$35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l="1"/>
  <c r="E4" i="1"/>
  <c r="G12" i="1"/>
  <c r="G11" i="1"/>
  <c r="G9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F11" i="1"/>
  <c r="F10" i="1"/>
  <c r="G10" i="1" s="1"/>
  <c r="F9" i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<sst xmlns="http://schemas.openxmlformats.org/spreadsheetml/2006/main" count="27" uniqueCount="27">
  <si>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</si>
  <si>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</si>
  <si>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</si>
  <si>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</si>
  <si>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</si>
  <si>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</si>
  <si>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</si>
  <si>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</si>
  <si>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</si>
  <si>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</si>
  <si>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</si>
  <si>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</si>
  <si>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</si>
  <si>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</si>
  <si>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</si>
  <si>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</si>
  <si>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</si>
  <si>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</si>
  <si>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</si>
  <si>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</si>
  <si>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</si>
  <si>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</si>
  <si>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</si>
  <si>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</si>
  <si>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</si>
  <si>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</si>
  <si>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Analítico del Activo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</si>
</sst>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32">
    <cellStyle name="Euro" xfId="1"/>
    <cellStyle name="Millares 2" xfId="2"/>
    <cellStyle name="Millares 2 2" xfId="3"/>
    <cellStyle name="Millares 2 2 2" xfId="29"/>
    <cellStyle name="Millares 2 3" xfId="4"/>
    <cellStyle name="Millares 2 3 2" xfId="30"/>
    <cellStyle name="Millares 2 4" xfId="17"/>
    <cellStyle name="Millares 3" xfId="5"/>
    <cellStyle name="Millares 4" xfId="31"/>
    <cellStyle name="Moneda 2" xfId="6"/>
    <cellStyle name="Normal" xfId="0" builtinId="0"/>
    <cellStyle name="Normal 2" xfId="7"/>
    <cellStyle name="Normal 2 2" xfId="8"/>
    <cellStyle name="Normal 2 3" xfId="24"/>
    <cellStyle name="Normal 2 4" xfId="18"/>
    <cellStyle name="Normal 3" xfId="9"/>
    <cellStyle name="Normal 3 2" xfId="25"/>
    <cellStyle name="Normal 3 2 2" xfId="27"/>
    <cellStyle name="Normal 3 3" xfId="26"/>
    <cellStyle name="Normal 3 4" xfId="23"/>
    <cellStyle name="Normal 4" xfId="10"/>
    <cellStyle name="Normal 4 2" xfId="11"/>
    <cellStyle name="Normal 4 3" xfId="19"/>
    <cellStyle name="Normal 5" xfId="12"/>
    <cellStyle name="Normal 5 2" xfId="13"/>
    <cellStyle name="Normal 5 3" xfId="20"/>
    <cellStyle name="Normal 56" xfId="21"/>
    <cellStyle name="Normal 6" xfId="14"/>
    <cellStyle name="Normal 6 2" xfId="15"/>
    <cellStyle name="Normal 7" xfId="16"/>
    <cellStyle name="Porcentaje 2" xfId="22"/>
    <cellStyle name="Porcentaje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I32" sqref="I32"/>
    </sheetView>
  </sheetViews>
  <sheetFormatPr baseColWidth="10" defaultRowHeight="11.25" x14ac:dyDescent="0.2"/>
  <cols>
    <col min="1" max="1" width="1" style="1" customWidth="1"/>
    <col min="2" max="2" width="54" style="1" customWidth="1"/>
    <col min="3" max="3" width="24.5" style="1" customWidth="1"/>
    <col min="4" max="4" width="22.83203125" style="1" customWidth="1"/>
    <col min="5" max="5" width="27.5" style="1" customWidth="1"/>
    <col min="6" max="6" width="24.33203125" style="1" customWidth="1"/>
    <col min="7" max="7" width="24.5" style="1" customWidth="1"/>
    <col min="8" max="16384" width="12" style="1"/>
  </cols>
  <sheetData>
    <row r="1" spans="1:7" ht="51.75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52.5" customHeight="1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5389649.6200000001</v>
      </c>
      <c r="D4" s="13">
        <f>SUM(D6+D15)</f>
        <v>33553394.370000001</v>
      </c>
      <c r="E4" s="13">
        <f>SUM(E6+E15)</f>
        <v>32503882.170000002</v>
      </c>
      <c r="F4" s="13">
        <f>SUM(F6+F15)</f>
        <v>6439161.8200000003</v>
      </c>
      <c r="G4" s="13">
        <f>SUM(G6+G15)</f>
        <v>1049512.2000000002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1496098</v>
      </c>
      <c r="D6" s="13">
        <f>SUM(D7:D13)</f>
        <v>33475777.650000002</v>
      </c>
      <c r="E6" s="13">
        <f>SUM(E7:E13)</f>
        <v>32494082.170000002</v>
      </c>
      <c r="F6" s="13">
        <f>SUM(F7:F13)</f>
        <v>2477793.4800000004</v>
      </c>
      <c r="G6" s="18">
        <f>SUM(G7:G13)</f>
        <v>981695.48000000033</v>
      </c>
    </row>
    <row r="7" spans="1:7" x14ac:dyDescent="0.2">
      <c r="A7" s="3">
        <v>1110</v>
      </c>
      <c r="B7" s="7" t="s">
        <v>9</v>
      </c>
      <c r="C7" s="18">
        <v>18506.849999999999</v>
      </c>
      <c r="D7" s="18">
        <v>30642708.789999999</v>
      </c>
      <c r="E7" s="18">
        <v>29735781.41</v>
      </c>
      <c r="F7" s="18">
        <f>C7+D7-E7</f>
        <v>925434.23000000045</v>
      </c>
      <c r="G7" s="18">
        <f t="shared" ref="G7:G13" si="0">F7-C7</f>
        <v>906927.38000000047</v>
      </c>
    </row>
    <row r="8" spans="1:7" x14ac:dyDescent="0.2">
      <c r="A8" s="3">
        <v>1120</v>
      </c>
      <c r="B8" s="7" t="s">
        <v>10</v>
      </c>
      <c r="C8" s="18">
        <v>1219988.7</v>
      </c>
      <c r="D8" s="18">
        <v>2527126.35</v>
      </c>
      <c r="E8" s="18">
        <v>2492399.73</v>
      </c>
      <c r="F8" s="18">
        <f t="shared" ref="F8:F13" si="1">C8+D8-E8</f>
        <v>1254715.3199999998</v>
      </c>
      <c r="G8" s="18">
        <f t="shared" si="0"/>
        <v>34726.619999999879</v>
      </c>
    </row>
    <row r="9" spans="1:7" x14ac:dyDescent="0.2">
      <c r="A9" s="3">
        <v>1130</v>
      </c>
      <c r="B9" s="7" t="s">
        <v>11</v>
      </c>
      <c r="C9" s="18">
        <v>253949.51</v>
      </c>
      <c r="D9" s="18">
        <v>0</v>
      </c>
      <c r="E9" s="18">
        <v>0</v>
      </c>
      <c r="F9" s="18">
        <f t="shared" si="1"/>
        <v>253949.51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3652.94</v>
      </c>
      <c r="D11" s="18">
        <v>305942.51</v>
      </c>
      <c r="E11" s="18">
        <v>265901.03000000003</v>
      </c>
      <c r="F11" s="18">
        <f t="shared" si="1"/>
        <v>43694.419999999984</v>
      </c>
      <c r="G11" s="18">
        <f t="shared" si="0"/>
        <v>40041.479999999981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3893551.62</v>
      </c>
      <c r="D15" s="13">
        <f>SUM(D16:D24)</f>
        <v>77616.72</v>
      </c>
      <c r="E15" s="13">
        <f>SUM(E16:E24)</f>
        <v>9800</v>
      </c>
      <c r="F15" s="13">
        <f>SUM(F16:F24)</f>
        <v>3961368.34</v>
      </c>
      <c r="G15" s="13">
        <f>SUM(G16:G24)</f>
        <v>67816.719999999739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6881349.2999999998</v>
      </c>
      <c r="D19" s="18">
        <v>77616.72</v>
      </c>
      <c r="E19" s="18">
        <v>9800</v>
      </c>
      <c r="F19" s="18">
        <f t="shared" si="3"/>
        <v>6949166.0199999996</v>
      </c>
      <c r="G19" s="18">
        <f t="shared" si="2"/>
        <v>67816.719999999739</v>
      </c>
    </row>
    <row r="20" spans="1:7" x14ac:dyDescent="0.2">
      <c r="A20" s="3">
        <v>1250</v>
      </c>
      <c r="B20" s="7" t="s">
        <v>19</v>
      </c>
      <c r="C20" s="18">
        <v>50546.16</v>
      </c>
      <c r="D20" s="18">
        <v>0</v>
      </c>
      <c r="E20" s="18">
        <v>0</v>
      </c>
      <c r="F20" s="18">
        <f t="shared" si="3"/>
        <v>50546.16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-3038343.84</v>
      </c>
      <c r="D21" s="18">
        <v>0</v>
      </c>
      <c r="E21" s="18">
        <v>0</v>
      </c>
      <c r="F21" s="18">
        <f t="shared" si="3"/>
        <v>-3038343.84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40.5" customHeight="1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x14ac:dyDescent="0.2">
      <c r="B31" s="24"/>
      <c r="E31" s="24"/>
      <c r="F31" s="25"/>
    </row>
    <row r="32" spans="1:7" x14ac:dyDescent="0.2">
      <c r="B32" s="24"/>
      <c r="E32" s="24"/>
      <c r="F32" s="24"/>
    </row>
    <row r="33" spans="2:6" x14ac:dyDescent="0.2">
      <c r="B33" s="24"/>
      <c r="E33" s="24"/>
      <c r="F33" s="24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2022-10-31T20:01:12Z</cp:lastPrinted>
  <dcterms:created xsi:type="dcterms:W3CDTF">2014-02-09T04:04:15Z</dcterms:created>
  <dcterms:modified xsi:type="dcterms:W3CDTF">2022-10-31T20:02:18Z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