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IRET\2026\PRIMER TRIMESTRE\INFORMACION PRESUPUESTAL\INFORMACION PRESUPUESTAL\"/>
    </mc:Choice>
  </mc:AlternateContent>
  <bookViews>
    <workbookView xWindow="0" yWindow="0" windowWidth="13065" windowHeight="3735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<sst xmlns="http://schemas.openxmlformats.org/spreadsheetml/2006/main" count="189" uniqueCount="136">
  <si>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</si>
  <si>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</si>
  <si>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</si>
  <si>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</si>
  <si>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</si>
  <si>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</si>
  <si>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</si>
  <si>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</si>
  <si>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</si>
  <si>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</si>
  <si>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</si>
  <si>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</si>
  <si>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</si>
  <si>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</si>
  <si>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</si>
  <si>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</si>
  <si>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</si>
  <si>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</si>
  <si>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</si>
  <si>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</si>
  <si>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</si>
  <si>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</si>
  <si>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</si>
  <si>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</si>
  <si>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</si>
  <si>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</si>
  <si>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</si>
  <si>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</si>
  <si>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</si>
  <si>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</si>
  <si>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</si>
  <si>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</si>
  <si>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</si>
  <si>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</si>
  <si>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</si>
  <si>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</si>
  <si>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</si>
  <si>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</si>
  <si>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</si>
  <si>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</si>
  <si>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</si>
  <si>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</si>
  <si>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</si>
  <si>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</si>
  <si>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</si>
  <si>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</si>
  <si>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</si>
  <si>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</si>
  <si>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</si>
  <si>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</si>
  <si>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</si>
  <si>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</si>
  <si>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</si>
  <si>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</si>
  <si>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</si>
  <si>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</si>
  <si>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</si>
  <si>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</si>
  <si>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</si>
  <si>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</si>
  <si>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</si>
  <si>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</si>
  <si>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</si>
  <si>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</si>
  <si>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</si>
  <si>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</si>
  <si>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</si>
  <si>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</si>
  <si>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</si>
  <si>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</si>
  <si>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</si>
  <si>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</si>
  <si>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</si>
  <si>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</si>
  <si>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</si>
  <si>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</si>
  <si>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</si>
  <si>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</si>
  <si>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</si>
  <si>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</si>
  <si>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</si>
  <si>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</si>
  <si>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</si>
  <si>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</si>
  <si>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</si>
  <si>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</si>
  <si>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</si>
  <si>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</si>
  <si>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</si>
  <si>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</si>
  <si>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</si>
  <si>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</si>
  <si>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</si>
  <si>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</si>
  <si>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</si>
  <si>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</si>
  <si>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</si>
  <si>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</si>
  <si>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</si>
  <si>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</si>
  <si>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</si>
  <si>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</si>
  <si>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</si>
  <si>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</si>
  <si>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</si>
  <si>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</si>
  <si>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</si>
  <si>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</si>
  <si>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</si>
  <si>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</si>
  <si>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</si>
  <si>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</si>
  <si>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</si>
  <si>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</si>
  <si>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</si>
  <si>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</si>
  <si>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</si>
  <si>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</si>
  <si>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</si>
  <si>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</si>
  <si>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</si>
  <si>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</si>
  <si>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</si>
  <si>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</si>
  <si>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</si>
  <si>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</si>
  <si>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</si>
  <si>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</si>
  <si>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</si>
  <si>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</si>
  <si>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31120M35F010100 JEFATURA ADMINISTRACION</t>
  </si>
  <si>
    <t>31120M35F010200 JEFATURA DEPORTE Y RECRE</t>
  </si>
  <si>
    <t>Comisión Municipal del Deporte de Santa Cruz de Juventino Rosas, Gto.
Estado Analítico del Ejercicio del Presupuesto de Egresos
Clasificación Funcional (Finalidad y Función)
Del 1 de Enero al 31 de Marzo de 2026
(Cifras en Pesos)</t>
  </si>
  <si>
    <t>Comisión Municipal del Deporte de Santa Cruz de Juventino Rosas, Gto.
Estado Analítico del Ejercicio del Presupuesto de Egresos
Clasificación Administrativa
Del 1 de Enero al 31 de Marzo de 2026
(Cifras en Pesos)</t>
  </si>
  <si>
    <t>Comisión Municipal del Deporte de Santa Cruz de Juventino Rosas, Gto.
Estado Analítico del Ejercicio del Presupuesto de Egresos
Clasificación Económica (por Tipo de Gasto)
Del 1 de Enero al 31 de Marzo de 2026
(Cifras en Pesos)</t>
  </si>
  <si>
    <t>Comisión Municipal del Deporte de Santa Cruz de Juventino Rosas, Gto.
Estado Analítico del Ejercicio del Presupuesto de Egresos
Clasificación por Objeto del Gasto (Capítulo y Concepto)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</si>
</sst>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1190625</xdr:colOff>
      <xdr:row>50</xdr:row>
      <xdr:rowOff>76200</xdr:rowOff>
    </xdr:from>
    <xdr:to>
      <xdr:col>0</xdr:col>
      <xdr:colOff>4329430</xdr:colOff>
      <xdr:row>59</xdr:row>
      <xdr:rowOff>8890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44067"/>
        <a:stretch/>
      </xdr:blipFill>
      <xdr:spPr bwMode="auto">
        <a:xfrm>
          <a:off x="1190625" y="9705975"/>
          <a:ext cx="3138805" cy="1218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18</xdr:row>
      <xdr:rowOff>57150</xdr:rowOff>
    </xdr:from>
    <xdr:to>
      <xdr:col>2</xdr:col>
      <xdr:colOff>147955</xdr:colOff>
      <xdr:row>26</xdr:row>
      <xdr:rowOff>132715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44067"/>
        <a:stretch/>
      </xdr:blipFill>
      <xdr:spPr bwMode="auto">
        <a:xfrm>
          <a:off x="781050" y="3438525"/>
          <a:ext cx="3138805" cy="1218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78</xdr:row>
      <xdr:rowOff>57150</xdr:rowOff>
    </xdr:from>
    <xdr:to>
      <xdr:col>1</xdr:col>
      <xdr:colOff>948055</xdr:colOff>
      <xdr:row>86</xdr:row>
      <xdr:rowOff>132715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44067"/>
        <a:stretch/>
      </xdr:blipFill>
      <xdr:spPr bwMode="auto">
        <a:xfrm>
          <a:off x="1400175" y="11991975"/>
          <a:ext cx="3138805" cy="1218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43</xdr:row>
      <xdr:rowOff>85725</xdr:rowOff>
    </xdr:from>
    <xdr:to>
      <xdr:col>1</xdr:col>
      <xdr:colOff>176530</xdr:colOff>
      <xdr:row>52</xdr:row>
      <xdr:rowOff>18415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44067"/>
        <a:stretch/>
      </xdr:blipFill>
      <xdr:spPr bwMode="auto">
        <a:xfrm>
          <a:off x="1552575" y="6981825"/>
          <a:ext cx="3138805" cy="1218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workbookViewId="0">
      <selection activeCell="A52" sqref="A5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133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58</v>
      </c>
      <c r="C2" s="38"/>
      <c r="D2" s="38"/>
      <c r="E2" s="38"/>
      <c r="F2" s="39"/>
      <c r="G2" s="32" t="s">
        <v>57</v>
      </c>
    </row>
    <row r="3" spans="1:7" ht="24.95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8146346</v>
      </c>
      <c r="C5" s="23">
        <v>11196.07</v>
      </c>
      <c r="D5" s="23">
        <f>B5+C5</f>
        <v>8157542.0700000003</v>
      </c>
      <c r="E5" s="23">
        <v>1999097.93</v>
      </c>
      <c r="F5" s="23">
        <v>1997703.97</v>
      </c>
      <c r="G5" s="23">
        <f>D5-E5</f>
        <v>6158444.1400000006</v>
      </c>
    </row>
    <row r="6" spans="1:7" x14ac:dyDescent="0.2">
      <c r="A6" s="14" t="s">
        <v>131</v>
      </c>
      <c r="B6" s="23">
        <v>847600</v>
      </c>
      <c r="C6" s="23">
        <v>-11196.07</v>
      </c>
      <c r="D6" s="23">
        <f t="shared" ref="D6:D11" si="0">B6+C6</f>
        <v>836403.93</v>
      </c>
      <c r="E6" s="23">
        <v>176873.68</v>
      </c>
      <c r="F6" s="23">
        <v>176923.97</v>
      </c>
      <c r="G6" s="23">
        <f t="shared" ref="G6:G11" si="1">D6-E6</f>
        <v>659530.25</v>
      </c>
    </row>
    <row r="7" spans="1:7" x14ac:dyDescent="0.2">
      <c r="A7" s="14" t="s">
        <v>50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51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124</v>
      </c>
      <c r="B14" s="24">
        <f t="shared" ref="B14:G14" si="4">SUM(B5:B13)</f>
        <v>8993946</v>
      </c>
      <c r="C14" s="24">
        <f t="shared" si="4"/>
        <v>0</v>
      </c>
      <c r="D14" s="24">
        <f t="shared" si="4"/>
        <v>8993946</v>
      </c>
      <c r="E14" s="24">
        <f t="shared" si="4"/>
        <v>2175971.61</v>
      </c>
      <c r="F14" s="24">
        <f t="shared" si="4"/>
        <v>2174627.94</v>
      </c>
      <c r="G14" s="24">
        <f t="shared" si="4"/>
        <v>6817974.3900000006</v>
      </c>
    </row>
    <row r="16" spans="1:7" ht="55.35" customHeight="1" x14ac:dyDescent="0.2">
      <c r="A16" s="34" t="s">
        <v>133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58</v>
      </c>
      <c r="C17" s="38"/>
      <c r="D17" s="38"/>
      <c r="E17" s="38"/>
      <c r="F17" s="39"/>
      <c r="G17" s="32" t="s">
        <v>57</v>
      </c>
    </row>
    <row r="18" spans="1:7" ht="22.5" x14ac:dyDescent="0.2">
      <c r="A18" s="18" t="s">
        <v>52</v>
      </c>
      <c r="B18" s="2" t="s">
        <v>53</v>
      </c>
      <c r="C18" s="2" t="s">
        <v>116</v>
      </c>
      <c r="D18" s="2" t="s">
        <v>54</v>
      </c>
      <c r="E18" s="2" t="s">
        <v>55</v>
      </c>
      <c r="F18" s="2" t="s">
        <v>56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125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124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133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58</v>
      </c>
      <c r="C29" s="38"/>
      <c r="D29" s="38"/>
      <c r="E29" s="38"/>
      <c r="F29" s="39"/>
      <c r="G29" s="32" t="s">
        <v>57</v>
      </c>
    </row>
    <row r="30" spans="1:7" ht="22.5" x14ac:dyDescent="0.2">
      <c r="A30" s="18" t="s">
        <v>52</v>
      </c>
      <c r="B30" s="2" t="s">
        <v>53</v>
      </c>
      <c r="C30" s="2" t="s">
        <v>116</v>
      </c>
      <c r="D30" s="2" t="s">
        <v>54</v>
      </c>
      <c r="E30" s="2" t="s">
        <v>55</v>
      </c>
      <c r="F30" s="2" t="s">
        <v>56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126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127</v>
      </c>
      <c r="B46" s="23">
        <v>8993946</v>
      </c>
      <c r="C46" s="23">
        <v>0</v>
      </c>
      <c r="D46" s="23">
        <f t="shared" ref="D46" si="12">B46+C46</f>
        <v>8993946</v>
      </c>
      <c r="E46" s="23">
        <v>2175971.61</v>
      </c>
      <c r="F46" s="23">
        <v>2174627.94</v>
      </c>
      <c r="G46" s="23">
        <f t="shared" ref="G46" si="13">D46-E46</f>
        <v>6817974.3900000006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124</v>
      </c>
      <c r="B48" s="24">
        <f t="shared" ref="B48:G48" si="14">SUM(B32:B46)</f>
        <v>8993946</v>
      </c>
      <c r="C48" s="24">
        <f t="shared" si="14"/>
        <v>0</v>
      </c>
      <c r="D48" s="24">
        <f t="shared" si="14"/>
        <v>8993946</v>
      </c>
      <c r="E48" s="24">
        <f t="shared" si="14"/>
        <v>2175971.61</v>
      </c>
      <c r="F48" s="24">
        <f t="shared" si="14"/>
        <v>2174627.94</v>
      </c>
      <c r="G48" s="24">
        <f t="shared" si="14"/>
        <v>6817974.3900000006</v>
      </c>
    </row>
    <row r="50" spans="1:1" x14ac:dyDescent="0.2">
      <c r="A50" s="1" t="s">
        <v>117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activeCell="A21" sqref="A2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1.5" customHeight="1" x14ac:dyDescent="0.2">
      <c r="A1" s="37" t="s">
        <v>134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58</v>
      </c>
      <c r="C2" s="38"/>
      <c r="D2" s="38"/>
      <c r="E2" s="38"/>
      <c r="F2" s="39"/>
      <c r="G2" s="32" t="s">
        <v>57</v>
      </c>
    </row>
    <row r="3" spans="1:7" ht="24.95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8979046</v>
      </c>
      <c r="C5" s="23">
        <v>0</v>
      </c>
      <c r="D5" s="23">
        <f>B5+C5</f>
        <v>8979046</v>
      </c>
      <c r="E5" s="23">
        <v>2175971.61</v>
      </c>
      <c r="F5" s="23">
        <v>2174627.94</v>
      </c>
      <c r="G5" s="23">
        <f>D5-E5</f>
        <v>6803074.3900000006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14900</v>
      </c>
      <c r="C7" s="23">
        <v>0</v>
      </c>
      <c r="D7" s="23">
        <f>B7+C7</f>
        <v>14900</v>
      </c>
      <c r="E7" s="23">
        <v>0</v>
      </c>
      <c r="F7" s="23">
        <v>0</v>
      </c>
      <c r="G7" s="23">
        <f>D7-E7</f>
        <v>14900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124</v>
      </c>
      <c r="B15" s="26">
        <f t="shared" ref="B15:G15" si="0">SUM(B5+B7+B9+B11+B13)</f>
        <v>8993946</v>
      </c>
      <c r="C15" s="26">
        <f t="shared" si="0"/>
        <v>0</v>
      </c>
      <c r="D15" s="26">
        <f t="shared" si="0"/>
        <v>8993946</v>
      </c>
      <c r="E15" s="26">
        <f t="shared" si="0"/>
        <v>2175971.61</v>
      </c>
      <c r="F15" s="26">
        <f t="shared" si="0"/>
        <v>2174627.94</v>
      </c>
      <c r="G15" s="26">
        <f t="shared" si="0"/>
        <v>6817974.3900000006</v>
      </c>
    </row>
    <row r="18" spans="1:1" x14ac:dyDescent="0.2">
      <c r="A18" s="1" t="s">
        <v>117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opLeftCell="A43" workbookViewId="0">
      <selection activeCell="A80" sqref="A80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135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58</v>
      </c>
      <c r="C2" s="38"/>
      <c r="D2" s="38"/>
      <c r="E2" s="38"/>
      <c r="F2" s="39"/>
      <c r="G2" s="32" t="s">
        <v>57</v>
      </c>
    </row>
    <row r="3" spans="1:8" ht="24.95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3"/>
    </row>
    <row r="4" spans="1:8" x14ac:dyDescent="0.2">
      <c r="A4" s="9" t="s">
        <v>59</v>
      </c>
      <c r="B4" s="27">
        <f>SUM(B5:B11)</f>
        <v>6490000</v>
      </c>
      <c r="C4" s="27">
        <f>SUM(C5:C11)</f>
        <v>0</v>
      </c>
      <c r="D4" s="27">
        <f>B4+C4</f>
        <v>6490000</v>
      </c>
      <c r="E4" s="27">
        <f>SUM(E5:E11)</f>
        <v>1582841.5299999998</v>
      </c>
      <c r="F4" s="27">
        <f>SUM(F5:F11)</f>
        <v>1582883.97</v>
      </c>
      <c r="G4" s="27">
        <f>D4-E4</f>
        <v>4907158.4700000007</v>
      </c>
    </row>
    <row r="5" spans="1:8" x14ac:dyDescent="0.2">
      <c r="A5" s="11" t="s">
        <v>63</v>
      </c>
      <c r="B5" s="23">
        <v>3500000</v>
      </c>
      <c r="C5" s="23">
        <v>0</v>
      </c>
      <c r="D5" s="23">
        <f t="shared" ref="D5:D68" si="0">B5+C5</f>
        <v>3500000</v>
      </c>
      <c r="E5" s="23">
        <v>889526.25</v>
      </c>
      <c r="F5" s="23">
        <v>889526.25</v>
      </c>
      <c r="G5" s="23">
        <f t="shared" ref="G5:G68" si="1">D5-E5</f>
        <v>2610473.75</v>
      </c>
      <c r="H5" s="6">
        <v>1100</v>
      </c>
    </row>
    <row r="6" spans="1:8" x14ac:dyDescent="0.2">
      <c r="A6" s="11" t="s">
        <v>64</v>
      </c>
      <c r="B6" s="23">
        <v>556000</v>
      </c>
      <c r="C6" s="23">
        <v>0</v>
      </c>
      <c r="D6" s="23">
        <f t="shared" si="0"/>
        <v>556000</v>
      </c>
      <c r="E6" s="23">
        <v>154509.51</v>
      </c>
      <c r="F6" s="23">
        <v>154509.51</v>
      </c>
      <c r="G6" s="23">
        <f t="shared" si="1"/>
        <v>401490.49</v>
      </c>
      <c r="H6" s="6">
        <v>1200</v>
      </c>
    </row>
    <row r="7" spans="1:8" x14ac:dyDescent="0.2">
      <c r="A7" s="11" t="s">
        <v>65</v>
      </c>
      <c r="B7" s="23">
        <v>618000</v>
      </c>
      <c r="C7" s="23">
        <v>0</v>
      </c>
      <c r="D7" s="23">
        <f t="shared" si="0"/>
        <v>618000</v>
      </c>
      <c r="E7" s="23">
        <v>0</v>
      </c>
      <c r="F7" s="23">
        <v>0</v>
      </c>
      <c r="G7" s="23">
        <f t="shared" si="1"/>
        <v>618000</v>
      </c>
      <c r="H7" s="6">
        <v>1300</v>
      </c>
    </row>
    <row r="8" spans="1:8" x14ac:dyDescent="0.2">
      <c r="A8" s="11" t="s">
        <v>33</v>
      </c>
      <c r="B8" s="23">
        <v>1080000</v>
      </c>
      <c r="C8" s="23">
        <v>0</v>
      </c>
      <c r="D8" s="23">
        <f t="shared" si="0"/>
        <v>1080000</v>
      </c>
      <c r="E8" s="23">
        <v>359513.1</v>
      </c>
      <c r="F8" s="23">
        <v>359555.54</v>
      </c>
      <c r="G8" s="23">
        <f t="shared" si="1"/>
        <v>720486.9</v>
      </c>
      <c r="H8" s="6">
        <v>1400</v>
      </c>
    </row>
    <row r="9" spans="1:8" x14ac:dyDescent="0.2">
      <c r="A9" s="11" t="s">
        <v>66</v>
      </c>
      <c r="B9" s="23">
        <v>40000</v>
      </c>
      <c r="C9" s="23">
        <v>0</v>
      </c>
      <c r="D9" s="23">
        <f t="shared" si="0"/>
        <v>40000</v>
      </c>
      <c r="E9" s="23">
        <v>0</v>
      </c>
      <c r="F9" s="23">
        <v>0</v>
      </c>
      <c r="G9" s="23">
        <f t="shared" si="1"/>
        <v>40000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67</v>
      </c>
      <c r="B11" s="23">
        <v>696000</v>
      </c>
      <c r="C11" s="23">
        <v>0</v>
      </c>
      <c r="D11" s="23">
        <f t="shared" si="0"/>
        <v>696000</v>
      </c>
      <c r="E11" s="23">
        <v>179292.67</v>
      </c>
      <c r="F11" s="23">
        <v>179292.67</v>
      </c>
      <c r="G11" s="23">
        <f t="shared" si="1"/>
        <v>516707.32999999996</v>
      </c>
      <c r="H11" s="6">
        <v>1700</v>
      </c>
    </row>
    <row r="12" spans="1:8" x14ac:dyDescent="0.2">
      <c r="A12" s="9" t="s">
        <v>119</v>
      </c>
      <c r="B12" s="28">
        <f>SUM(B13:B21)</f>
        <v>890546</v>
      </c>
      <c r="C12" s="28">
        <f>SUM(C13:C21)</f>
        <v>29944.07</v>
      </c>
      <c r="D12" s="28">
        <f t="shared" si="0"/>
        <v>920490.07</v>
      </c>
      <c r="E12" s="28">
        <f>SUM(E13:E21)</f>
        <v>293405.78000000003</v>
      </c>
      <c r="F12" s="28">
        <f>SUM(F13:F21)</f>
        <v>293452.07999999996</v>
      </c>
      <c r="G12" s="28">
        <f t="shared" si="1"/>
        <v>627084.28999999992</v>
      </c>
      <c r="H12" s="10">
        <v>0</v>
      </c>
    </row>
    <row r="13" spans="1:8" x14ac:dyDescent="0.2">
      <c r="A13" s="11" t="s">
        <v>68</v>
      </c>
      <c r="B13" s="23">
        <v>155000</v>
      </c>
      <c r="C13" s="23">
        <v>0</v>
      </c>
      <c r="D13" s="23">
        <f t="shared" si="0"/>
        <v>155000</v>
      </c>
      <c r="E13" s="23">
        <v>65299.42</v>
      </c>
      <c r="F13" s="23">
        <v>65299.42</v>
      </c>
      <c r="G13" s="23">
        <f t="shared" si="1"/>
        <v>89700.58</v>
      </c>
      <c r="H13" s="6">
        <v>2100</v>
      </c>
    </row>
    <row r="14" spans="1:8" x14ac:dyDescent="0.2">
      <c r="A14" s="11" t="s">
        <v>69</v>
      </c>
      <c r="B14" s="23">
        <v>62500</v>
      </c>
      <c r="C14" s="23">
        <v>0</v>
      </c>
      <c r="D14" s="23">
        <f t="shared" si="0"/>
        <v>62500</v>
      </c>
      <c r="E14" s="23">
        <v>18306.48</v>
      </c>
      <c r="F14" s="23">
        <v>18348.810000000001</v>
      </c>
      <c r="G14" s="23">
        <f t="shared" si="1"/>
        <v>44193.520000000004</v>
      </c>
      <c r="H14" s="6">
        <v>2200</v>
      </c>
    </row>
    <row r="15" spans="1:8" x14ac:dyDescent="0.2">
      <c r="A15" s="11" t="s">
        <v>70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71</v>
      </c>
      <c r="B16" s="23">
        <v>2000</v>
      </c>
      <c r="C16" s="23">
        <v>0</v>
      </c>
      <c r="D16" s="23">
        <f t="shared" si="0"/>
        <v>2000</v>
      </c>
      <c r="E16" s="23">
        <v>0</v>
      </c>
      <c r="F16" s="23">
        <v>0</v>
      </c>
      <c r="G16" s="23">
        <f t="shared" si="1"/>
        <v>2000</v>
      </c>
      <c r="H16" s="6">
        <v>2400</v>
      </c>
    </row>
    <row r="17" spans="1:8" x14ac:dyDescent="0.2">
      <c r="A17" s="11" t="s">
        <v>72</v>
      </c>
      <c r="B17" s="23">
        <v>0</v>
      </c>
      <c r="C17" s="23">
        <v>0</v>
      </c>
      <c r="D17" s="23">
        <f t="shared" si="0"/>
        <v>0</v>
      </c>
      <c r="E17" s="23">
        <v>0</v>
      </c>
      <c r="F17" s="23">
        <v>0</v>
      </c>
      <c r="G17" s="23">
        <f t="shared" si="1"/>
        <v>0</v>
      </c>
      <c r="H17" s="6">
        <v>2500</v>
      </c>
    </row>
    <row r="18" spans="1:8" x14ac:dyDescent="0.2">
      <c r="A18" s="11" t="s">
        <v>73</v>
      </c>
      <c r="B18" s="23">
        <v>319946</v>
      </c>
      <c r="C18" s="23">
        <v>0</v>
      </c>
      <c r="D18" s="23">
        <f t="shared" si="0"/>
        <v>319946</v>
      </c>
      <c r="E18" s="23">
        <v>61482.35</v>
      </c>
      <c r="F18" s="23">
        <v>61482.35</v>
      </c>
      <c r="G18" s="23">
        <f t="shared" si="1"/>
        <v>258463.65</v>
      </c>
      <c r="H18" s="6">
        <v>2600</v>
      </c>
    </row>
    <row r="19" spans="1:8" x14ac:dyDescent="0.2">
      <c r="A19" s="11" t="s">
        <v>74</v>
      </c>
      <c r="B19" s="23">
        <v>341100</v>
      </c>
      <c r="C19" s="23">
        <v>-2252</v>
      </c>
      <c r="D19" s="23">
        <f t="shared" si="0"/>
        <v>338848</v>
      </c>
      <c r="E19" s="23">
        <v>106121.46</v>
      </c>
      <c r="F19" s="23">
        <v>106121.46</v>
      </c>
      <c r="G19" s="23">
        <f t="shared" si="1"/>
        <v>232726.53999999998</v>
      </c>
      <c r="H19" s="6">
        <v>2700</v>
      </c>
    </row>
    <row r="20" spans="1:8" x14ac:dyDescent="0.2">
      <c r="A20" s="11" t="s">
        <v>75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76</v>
      </c>
      <c r="B21" s="23">
        <v>10000</v>
      </c>
      <c r="C21" s="23">
        <v>32196.07</v>
      </c>
      <c r="D21" s="23">
        <f t="shared" si="0"/>
        <v>42196.07</v>
      </c>
      <c r="E21" s="23">
        <v>42196.07</v>
      </c>
      <c r="F21" s="23">
        <v>42200.04</v>
      </c>
      <c r="G21" s="23">
        <f t="shared" si="1"/>
        <v>0</v>
      </c>
      <c r="H21" s="6">
        <v>2900</v>
      </c>
    </row>
    <row r="22" spans="1:8" x14ac:dyDescent="0.2">
      <c r="A22" s="9" t="s">
        <v>60</v>
      </c>
      <c r="B22" s="28">
        <f>SUM(B23:B31)</f>
        <v>1388500</v>
      </c>
      <c r="C22" s="28">
        <f>SUM(C23:C31)</f>
        <v>-29944.07</v>
      </c>
      <c r="D22" s="28">
        <f t="shared" si="0"/>
        <v>1358555.93</v>
      </c>
      <c r="E22" s="28">
        <f>SUM(E23:E31)</f>
        <v>265908.92</v>
      </c>
      <c r="F22" s="28">
        <f>SUM(F23:F31)</f>
        <v>264476.51</v>
      </c>
      <c r="G22" s="28">
        <f t="shared" si="1"/>
        <v>1092647.01</v>
      </c>
      <c r="H22" s="10">
        <v>0</v>
      </c>
    </row>
    <row r="23" spans="1:8" x14ac:dyDescent="0.2">
      <c r="A23" s="11" t="s">
        <v>77</v>
      </c>
      <c r="B23" s="23">
        <v>322700</v>
      </c>
      <c r="C23" s="23">
        <v>0</v>
      </c>
      <c r="D23" s="23">
        <f t="shared" si="0"/>
        <v>322700</v>
      </c>
      <c r="E23" s="23">
        <v>107306</v>
      </c>
      <c r="F23" s="23">
        <v>107306</v>
      </c>
      <c r="G23" s="23">
        <f t="shared" si="1"/>
        <v>215394</v>
      </c>
      <c r="H23" s="6">
        <v>3100</v>
      </c>
    </row>
    <row r="24" spans="1:8" x14ac:dyDescent="0.2">
      <c r="A24" s="11" t="s">
        <v>78</v>
      </c>
      <c r="B24" s="23">
        <v>30000</v>
      </c>
      <c r="C24" s="23">
        <v>0</v>
      </c>
      <c r="D24" s="23">
        <f t="shared" si="0"/>
        <v>30000</v>
      </c>
      <c r="E24" s="23">
        <v>900</v>
      </c>
      <c r="F24" s="23">
        <v>900</v>
      </c>
      <c r="G24" s="23">
        <f t="shared" si="1"/>
        <v>29100</v>
      </c>
      <c r="H24" s="6">
        <v>3200</v>
      </c>
    </row>
    <row r="25" spans="1:8" x14ac:dyDescent="0.2">
      <c r="A25" s="11" t="s">
        <v>79</v>
      </c>
      <c r="B25" s="23">
        <v>0</v>
      </c>
      <c r="C25" s="23">
        <v>0</v>
      </c>
      <c r="D25" s="23">
        <f t="shared" si="0"/>
        <v>0</v>
      </c>
      <c r="E25" s="23">
        <v>0</v>
      </c>
      <c r="F25" s="23">
        <v>0</v>
      </c>
      <c r="G25" s="23">
        <f t="shared" si="1"/>
        <v>0</v>
      </c>
      <c r="H25" s="6">
        <v>3300</v>
      </c>
    </row>
    <row r="26" spans="1:8" x14ac:dyDescent="0.2">
      <c r="A26" s="11" t="s">
        <v>80</v>
      </c>
      <c r="B26" s="23">
        <v>40200</v>
      </c>
      <c r="C26" s="23">
        <v>0</v>
      </c>
      <c r="D26" s="23">
        <f t="shared" si="0"/>
        <v>40200</v>
      </c>
      <c r="E26" s="23">
        <v>11652.43</v>
      </c>
      <c r="F26" s="23">
        <v>11652.43</v>
      </c>
      <c r="G26" s="23">
        <f t="shared" si="1"/>
        <v>28547.57</v>
      </c>
      <c r="H26" s="6">
        <v>3400</v>
      </c>
    </row>
    <row r="27" spans="1:8" x14ac:dyDescent="0.2">
      <c r="A27" s="11" t="s">
        <v>81</v>
      </c>
      <c r="B27" s="23">
        <v>436600</v>
      </c>
      <c r="C27" s="23">
        <v>2252</v>
      </c>
      <c r="D27" s="23">
        <f t="shared" si="0"/>
        <v>438852</v>
      </c>
      <c r="E27" s="23">
        <v>87694.99</v>
      </c>
      <c r="F27" s="23">
        <v>87728.04</v>
      </c>
      <c r="G27" s="23">
        <f t="shared" si="1"/>
        <v>351157.01</v>
      </c>
      <c r="H27" s="6">
        <v>3500</v>
      </c>
    </row>
    <row r="28" spans="1:8" x14ac:dyDescent="0.2">
      <c r="A28" s="11" t="s">
        <v>128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82</v>
      </c>
      <c r="B29" s="23">
        <v>0</v>
      </c>
      <c r="C29" s="23">
        <v>0</v>
      </c>
      <c r="D29" s="23">
        <f t="shared" si="0"/>
        <v>0</v>
      </c>
      <c r="E29" s="23">
        <v>0</v>
      </c>
      <c r="F29" s="23">
        <v>0</v>
      </c>
      <c r="G29" s="23">
        <f t="shared" si="1"/>
        <v>0</v>
      </c>
      <c r="H29" s="6">
        <v>3700</v>
      </c>
    </row>
    <row r="30" spans="1:8" x14ac:dyDescent="0.2">
      <c r="A30" s="11" t="s">
        <v>83</v>
      </c>
      <c r="B30" s="23">
        <v>160000</v>
      </c>
      <c r="C30" s="23">
        <v>-11196.07</v>
      </c>
      <c r="D30" s="23">
        <f t="shared" si="0"/>
        <v>148803.93</v>
      </c>
      <c r="E30" s="23">
        <v>3119.5</v>
      </c>
      <c r="F30" s="23">
        <v>3154.04</v>
      </c>
      <c r="G30" s="23">
        <f t="shared" si="1"/>
        <v>145684.43</v>
      </c>
      <c r="H30" s="6">
        <v>3800</v>
      </c>
    </row>
    <row r="31" spans="1:8" x14ac:dyDescent="0.2">
      <c r="A31" s="11" t="s">
        <v>18</v>
      </c>
      <c r="B31" s="23">
        <v>399000</v>
      </c>
      <c r="C31" s="23">
        <v>-21000</v>
      </c>
      <c r="D31" s="23">
        <f t="shared" si="0"/>
        <v>378000</v>
      </c>
      <c r="E31" s="23">
        <v>55236</v>
      </c>
      <c r="F31" s="23">
        <v>53736</v>
      </c>
      <c r="G31" s="23">
        <f t="shared" si="1"/>
        <v>322764</v>
      </c>
      <c r="H31" s="6">
        <v>3900</v>
      </c>
    </row>
    <row r="32" spans="1:8" x14ac:dyDescent="0.2">
      <c r="A32" s="9" t="s">
        <v>120</v>
      </c>
      <c r="B32" s="28">
        <f>SUM(B33:B41)</f>
        <v>210000</v>
      </c>
      <c r="C32" s="28">
        <f>SUM(C33:C41)</f>
        <v>0</v>
      </c>
      <c r="D32" s="28">
        <f t="shared" si="0"/>
        <v>210000</v>
      </c>
      <c r="E32" s="28">
        <f>SUM(E33:E41)</f>
        <v>33815.379999999997</v>
      </c>
      <c r="F32" s="28">
        <f>SUM(F33:F41)</f>
        <v>33815.379999999997</v>
      </c>
      <c r="G32" s="28">
        <f t="shared" si="1"/>
        <v>176184.62</v>
      </c>
      <c r="H32" s="10">
        <v>0</v>
      </c>
    </row>
    <row r="33" spans="1:8" x14ac:dyDescent="0.2">
      <c r="A33" s="11" t="s">
        <v>84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85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86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87</v>
      </c>
      <c r="B36" s="23">
        <v>210000</v>
      </c>
      <c r="C36" s="23">
        <v>0</v>
      </c>
      <c r="D36" s="23">
        <f t="shared" si="0"/>
        <v>210000</v>
      </c>
      <c r="E36" s="23">
        <v>33815.379999999997</v>
      </c>
      <c r="F36" s="23">
        <v>33815.379999999997</v>
      </c>
      <c r="G36" s="23">
        <f t="shared" si="1"/>
        <v>176184.62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88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89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90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121</v>
      </c>
      <c r="B42" s="28">
        <f>SUM(B43:B51)</f>
        <v>14900</v>
      </c>
      <c r="C42" s="28">
        <f>SUM(C43:C51)</f>
        <v>0</v>
      </c>
      <c r="D42" s="28">
        <f t="shared" si="0"/>
        <v>14900</v>
      </c>
      <c r="E42" s="28">
        <f>SUM(E43:E51)</f>
        <v>0</v>
      </c>
      <c r="F42" s="28">
        <f>SUM(F43:F51)</f>
        <v>0</v>
      </c>
      <c r="G42" s="28">
        <f t="shared" si="1"/>
        <v>14900</v>
      </c>
      <c r="H42" s="10">
        <v>0</v>
      </c>
    </row>
    <row r="43" spans="1:8" x14ac:dyDescent="0.2">
      <c r="A43" s="3" t="s">
        <v>91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92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93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94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95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96</v>
      </c>
      <c r="B48" s="23">
        <v>14900</v>
      </c>
      <c r="C48" s="23">
        <v>0</v>
      </c>
      <c r="D48" s="23">
        <f t="shared" si="0"/>
        <v>14900</v>
      </c>
      <c r="E48" s="23">
        <v>0</v>
      </c>
      <c r="F48" s="23">
        <v>0</v>
      </c>
      <c r="G48" s="23">
        <f t="shared" si="1"/>
        <v>14900</v>
      </c>
      <c r="H48" s="6">
        <v>5600</v>
      </c>
    </row>
    <row r="49" spans="1:8" x14ac:dyDescent="0.2">
      <c r="A49" s="11" t="s">
        <v>97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98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99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61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100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101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102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122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129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103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104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105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106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107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108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123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62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109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110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111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112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113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114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115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124</v>
      </c>
      <c r="B76" s="26">
        <f t="shared" ref="B76:G76" si="4">SUM(B4+B12+B22+B32+B42+B52+B56+B64+B68)</f>
        <v>8993946</v>
      </c>
      <c r="C76" s="26">
        <f t="shared" si="4"/>
        <v>0</v>
      </c>
      <c r="D76" s="26">
        <f t="shared" si="4"/>
        <v>8993946</v>
      </c>
      <c r="E76" s="26">
        <f t="shared" si="4"/>
        <v>2175971.61</v>
      </c>
      <c r="F76" s="26">
        <f t="shared" si="4"/>
        <v>2174627.9399999995</v>
      </c>
      <c r="G76" s="26">
        <f t="shared" si="4"/>
        <v>6817974.3900000006</v>
      </c>
    </row>
    <row r="78" spans="1:8" x14ac:dyDescent="0.2">
      <c r="A78" s="1" t="s">
        <v>117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opLeftCell="A10" workbookViewId="0">
      <selection activeCell="A45" sqref="A45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58</v>
      </c>
      <c r="C2" s="38"/>
      <c r="D2" s="38"/>
      <c r="E2" s="38"/>
      <c r="F2" s="39"/>
      <c r="G2" s="32" t="s">
        <v>57</v>
      </c>
    </row>
    <row r="3" spans="1:7" ht="24.95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8256346</v>
      </c>
      <c r="C5" s="28">
        <f t="shared" si="0"/>
        <v>11196.07</v>
      </c>
      <c r="D5" s="28">
        <f t="shared" si="0"/>
        <v>8267542.0700000003</v>
      </c>
      <c r="E5" s="28">
        <f t="shared" si="0"/>
        <v>2016107.93</v>
      </c>
      <c r="F5" s="28">
        <f t="shared" si="0"/>
        <v>2014713.97</v>
      </c>
      <c r="G5" s="28">
        <f t="shared" si="0"/>
        <v>6251434.1400000006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118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8256346</v>
      </c>
      <c r="C10" s="23">
        <v>11196.07</v>
      </c>
      <c r="D10" s="23">
        <f t="shared" si="1"/>
        <v>8267542.0700000003</v>
      </c>
      <c r="E10" s="23">
        <v>2016107.93</v>
      </c>
      <c r="F10" s="23">
        <v>2014713.97</v>
      </c>
      <c r="G10" s="23">
        <f t="shared" si="2"/>
        <v>6251434.1400000006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737600</v>
      </c>
      <c r="C15" s="28">
        <f t="shared" si="3"/>
        <v>-11196.07</v>
      </c>
      <c r="D15" s="28">
        <f t="shared" si="3"/>
        <v>726403.93</v>
      </c>
      <c r="E15" s="28">
        <f t="shared" si="3"/>
        <v>159863.67999999999</v>
      </c>
      <c r="F15" s="28">
        <f t="shared" si="3"/>
        <v>159913.97</v>
      </c>
      <c r="G15" s="28">
        <f t="shared" si="3"/>
        <v>566540.25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737600</v>
      </c>
      <c r="C19" s="23">
        <v>-11196.07</v>
      </c>
      <c r="D19" s="23">
        <f t="shared" si="5"/>
        <v>726403.93</v>
      </c>
      <c r="E19" s="23">
        <v>159863.67999999999</v>
      </c>
      <c r="F19" s="23">
        <v>159913.97</v>
      </c>
      <c r="G19" s="23">
        <f t="shared" si="4"/>
        <v>566540.25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124</v>
      </c>
      <c r="B41" s="24">
        <f t="shared" ref="B41:G41" si="12">SUM(B35+B24+B15+B5)</f>
        <v>8993946</v>
      </c>
      <c r="C41" s="24">
        <f t="shared" si="12"/>
        <v>0</v>
      </c>
      <c r="D41" s="24">
        <f t="shared" si="12"/>
        <v>8993946</v>
      </c>
      <c r="E41" s="24">
        <f t="shared" si="12"/>
        <v>2175971.61</v>
      </c>
      <c r="F41" s="24">
        <f t="shared" si="12"/>
        <v>2174627.94</v>
      </c>
      <c r="G41" s="24">
        <f t="shared" si="12"/>
        <v>6817974.3900000006</v>
      </c>
    </row>
    <row r="43" spans="1:7" x14ac:dyDescent="0.2">
      <c r="A43" s="1" t="s">
        <v>117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Administrativo</cp:lastModifiedBy>
  <cp:lastPrinted>2018-07-14T22:21:14Z</cp:lastPrinted>
  <dcterms:created xsi:type="dcterms:W3CDTF">2014-02-10T03:37:14Z</dcterms:created>
  <dcterms:modified xsi:type="dcterms:W3CDTF">2026-04-29T16:43:47Z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