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-105" yWindow="-105" windowWidth="19425" windowHeight="1030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<sst xmlns="http://schemas.openxmlformats.org/spreadsheetml/2006/main" count="907" uniqueCount="596">
  <si>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</si>
  <si>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</si>
  <si>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</si>
  <si>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</si>
  <si>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</si>
  <si>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</si>
  <si>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</si>
  <si>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</si>
  <si>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</si>
  <si>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</si>
  <si>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</si>
  <si>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</si>
  <si>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</si>
  <si>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</si>
  <si>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</si>
  <si>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</si>
  <si>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</si>
  <si>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</si>
  <si>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</si>
  <si>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</si>
  <si>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</si>
  <si>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</si>
  <si>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</si>
  <si>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</si>
  <si>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</si>
  <si>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</si>
  <si>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</si>
  <si>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</si>
  <si>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</si>
  <si>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</si>
  <si>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</si>
  <si>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</si>
  <si>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</si>
  <si>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</si>
  <si>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</si>
  <si>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</si>
  <si>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</si>
  <si>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</si>
  <si>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</si>
  <si>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</si>
  <si>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</si>
  <si>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</si>
  <si>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</si>
  <si>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</si>
  <si>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</si>
  <si>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</si>
  <si>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</si>
  <si>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</si>
  <si>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</si>
  <si>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</si>
  <si>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</si>
  <si>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</si>
  <si>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</si>
  <si>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</si>
  <si>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</si>
  <si>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</si>
  <si>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</si>
  <si>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</si>
  <si>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</si>
  <si>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</si>
  <si>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</si>
  <si>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</si>
  <si>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</si>
  <si>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</si>
  <si>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</si>
  <si>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</si>
  <si>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</si>
  <si>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</si>
  <si>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</si>
  <si>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</si>
  <si>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</si>
  <si>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</si>
  <si>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</si>
  <si>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</si>
  <si>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</si>
  <si>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</si>
  <si>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</si>
  <si>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</si>
  <si>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</si>
  <si>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</si>
  <si>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</si>
  <si>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</si>
  <si>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</si>
  <si>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</si>
  <si>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</si>
  <si>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</si>
  <si>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</si>
  <si>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</si>
  <si>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</si>
  <si>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</si>
  <si>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</si>
  <si>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</si>
  <si>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</si>
  <si>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</si>
  <si>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</si>
  <si>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</si>
  <si>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</si>
  <si>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</si>
  <si>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</si>
  <si>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</si>
  <si>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</si>
  <si>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</si>
  <si>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</si>
  <si>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</si>
  <si>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</si>
  <si>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</si>
  <si>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</si>
  <si>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</si>
  <si>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</si>
  <si>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</si>
  <si>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</si>
  <si>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</si>
  <si>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</si>
  <si>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</si>
  <si>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</si>
  <si>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</si>
  <si>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</si>
  <si>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</si>
  <si>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</si>
  <si>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</si>
  <si>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</si>
  <si>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</si>
  <si>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</si>
  <si>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</si>
  <si>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</si>
  <si>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</si>
  <si>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</si>
  <si>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</si>
  <si>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</si>
  <si>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</si>
  <si>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</si>
  <si>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</si>
  <si>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</si>
  <si>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</si>
  <si>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</si>
  <si>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</si>
  <si>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</si>
  <si>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</si>
  <si>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</si>
  <si>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</si>
  <si>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</si>
  <si>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</si>
  <si>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</si>
  <si>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</si>
  <si>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</si>
  <si>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</si>
  <si>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</si>
  <si>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</si>
  <si>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</si>
  <si>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</si>
  <si>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</si>
  <si>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</si>
  <si>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</si>
  <si>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</si>
  <si>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</si>
  <si>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</si>
  <si>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</si>
  <si>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</si>
  <si>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</si>
  <si>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</si>
  <si>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</si>
  <si>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</si>
  <si>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</si>
  <si>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</si>
  <si>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</si>
  <si>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</si>
  <si>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</si>
  <si>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</si>
  <si>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</si>
  <si>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</si>
  <si>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</si>
  <si>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</si>
  <si>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</si>
  <si>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</si>
  <si>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</si>
  <si>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</si>
  <si>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</si>
  <si>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</si>
  <si>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</si>
  <si>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</si>
  <si>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</si>
  <si>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</si>
  <si>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</si>
  <si>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</si>
  <si>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</si>
  <si>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</si>
  <si>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</si>
  <si>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</si>
  <si>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</si>
  <si>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</si>
  <si>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</si>
  <si>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</si>
  <si>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</si>
  <si>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</si>
  <si>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</si>
  <si>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</si>
  <si>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</si>
  <si>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</si>
  <si>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</si>
  <si>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</si>
  <si>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</si>
  <si>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</si>
  <si>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</si>
  <si>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</si>
  <si>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</si>
  <si>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</si>
  <si>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</si>
  <si>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</si>
  <si>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</si>
  <si>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</si>
  <si>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</si>
  <si>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</si>
  <si>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</si>
  <si>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</si>
  <si>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</si>
  <si>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</si>
  <si>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</si>
  <si>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</si>
  <si>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</si>
  <si>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</si>
  <si>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</si>
  <si>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</si>
  <si>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</si>
  <si>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</si>
  <si>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</si>
  <si>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</si>
  <si>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</si>
  <si>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</si>
  <si>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</si>
  <si>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</si>
  <si>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</si>
  <si>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</si>
  <si>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</si>
  <si>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</si>
  <si>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</si>
  <si>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</si>
  <si>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</si>
  <si>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</si>
  <si>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</si>
  <si>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</si>
  <si>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</si>
  <si>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</si>
  <si>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</si>
  <si>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</si>
  <si>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</si>
  <si>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</si>
  <si>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</si>
  <si>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</si>
  <si>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</si>
  <si>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</si>
  <si>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</si>
  <si>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</si>
  <si>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</si>
  <si>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</si>
  <si>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</si>
  <si>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</si>
  <si>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</si>
  <si>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</si>
  <si>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</si>
  <si>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</si>
  <si>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</si>
  <si>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</si>
  <si>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</si>
  <si>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</si>
  <si>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</si>
  <si>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</si>
  <si>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</si>
  <si>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</si>
  <si>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</si>
  <si>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</si>
  <si>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</si>
  <si>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</si>
  <si>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</si>
  <si>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</si>
  <si>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</si>
  <si>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</si>
  <si>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</si>
  <si>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</si>
  <si>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</si>
  <si>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</si>
  <si>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</si>
  <si>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</si>
  <si>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</si>
  <si>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</si>
  <si>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</si>
  <si>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</si>
  <si>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</si>
  <si>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</si>
  <si>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</si>
  <si>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</si>
  <si>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</si>
  <si>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</si>
  <si>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</si>
  <si>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</si>
  <si>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</si>
  <si>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</si>
  <si>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</si>
  <si>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</si>
  <si>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</si>
  <si>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</si>
  <si>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</si>
  <si>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</si>
  <si>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</si>
  <si>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</si>
  <si>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</si>
  <si>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</si>
  <si>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</si>
  <si>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</si>
  <si>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</si>
  <si>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</si>
  <si>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</si>
  <si>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</si>
  <si>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</si>
  <si>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</si>
  <si>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</si>
  <si>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</si>
  <si>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</si>
  <si>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</si>
  <si>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</si>
  <si>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</si>
  <si>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</si>
  <si>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</si>
  <si>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</si>
  <si>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</si>
  <si>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</si>
  <si>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</si>
  <si>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</si>
  <si>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</si>
  <si>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</si>
  <si>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</si>
  <si>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</si>
  <si>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</si>
  <si>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</si>
  <si>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</si>
  <si>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</si>
  <si>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</si>
  <si>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</si>
  <si>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</si>
  <si>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</si>
  <si>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</si>
  <si>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</si>
  <si>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</si>
  <si>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</si>
  <si>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</si>
  <si>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</si>
  <si>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</si>
  <si>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</si>
  <si>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</si>
  <si>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</si>
  <si>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</si>
  <si>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</si>
  <si>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</si>
  <si>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</si>
  <si>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</si>
  <si>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</si>
  <si>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</si>
  <si>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</si>
  <si>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</si>
  <si>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</si>
  <si>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</si>
  <si>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</si>
  <si>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</si>
  <si>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</si>
  <si>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</si>
  <si>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</si>
  <si>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</si>
  <si>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</si>
  <si>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</si>
  <si>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</si>
  <si>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</si>
  <si>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</si>
  <si>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</si>
  <si>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</si>
  <si>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</si>
  <si>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</si>
  <si>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</si>
  <si>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</si>
  <si>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</si>
  <si>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</si>
  <si>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</si>
  <si>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</si>
  <si>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</si>
  <si>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</si>
  <si>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</si>
  <si>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</si>
  <si>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</si>
  <si>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</si>
  <si>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</si>
  <si>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</si>
  <si>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</si>
  <si>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</si>
  <si>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</si>
  <si>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</si>
  <si>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</si>
  <si>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</si>
  <si>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</si>
  <si>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</si>
  <si>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</si>
  <si>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</si>
  <si>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</si>
  <si>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</si>
  <si>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</si>
  <si>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</si>
  <si>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</si>
  <si>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</si>
  <si>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</si>
  <si>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</si>
  <si>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</si>
  <si>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</si>
  <si>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</si>
  <si>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</si>
  <si>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</si>
  <si>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</si>
  <si>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</si>
  <si>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</si>
  <si>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</si>
  <si>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</si>
  <si>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</si>
  <si>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</si>
  <si>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</si>
  <si>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</si>
  <si>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</si>
  <si>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</si>
  <si>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</si>
  <si>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</si>
  <si>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</si>
  <si>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</si>
  <si>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</si>
  <si>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</si>
  <si>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</si>
  <si>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</si>
  <si>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</si>
  <si>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</si>
  <si>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</si>
  <si>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</si>
  <si>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</si>
  <si>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</si>
  <si>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</si>
  <si>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</si>
  <si>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</si>
  <si>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</si>
  <si>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</si>
  <si>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</si>
  <si>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</si>
  <si>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</si>
  <si>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</si>
  <si>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</si>
  <si>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</si>
  <si>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</si>
  <si>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</si>
  <si>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</si>
  <si>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</si>
  <si>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</si>
  <si>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</si>
  <si>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</si>
  <si>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</si>
  <si>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</si>
  <si>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</si>
  <si>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</si>
  <si>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</si>
  <si>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</si>
  <si>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</si>
  <si>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</si>
  <si>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</si>
  <si>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</si>
  <si>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</si>
  <si>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</si>
  <si>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</si>
  <si>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</si>
  <si>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</si>
  <si>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</si>
  <si>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</si>
  <si>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</si>
  <si>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</si>
  <si>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</si>
  <si>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</si>
  <si>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</si>
  <si>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</si>
  <si>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</si>
  <si>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</si>
  <si>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</si>
  <si>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</si>
  <si>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</si>
  <si>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</si>
  <si>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</si>
  <si>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</si>
  <si>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</si>
  <si>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</si>
  <si>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</si>
  <si>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</si>
  <si>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</si>
  <si>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</si>
  <si>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</si>
  <si>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</si>
  <si>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</si>
  <si>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</si>
  <si>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</si>
  <si>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</si>
  <si>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</si>
  <si>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</si>
  <si>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</si>
  <si>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</si>
  <si>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</si>
  <si>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</si>
  <si>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</si>
  <si>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</si>
  <si>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</si>
  <si>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</si>
  <si>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</si>
  <si>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</si>
  <si>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</si>
  <si>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</si>
  <si>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</si>
  <si>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</si>
  <si>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</si>
  <si>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</si>
  <si>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</si>
  <si>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</si>
  <si>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</si>
  <si>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</si>
  <si>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</si>
  <si>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</si>
  <si>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</si>
  <si>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</si>
  <si>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</si>
  <si>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</si>
  <si>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</si>
  <si>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</si>
  <si>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</si>
  <si>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</si>
  <si>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</si>
  <si>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</si>
  <si>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</si>
  <si>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</si>
  <si>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</si>
  <si>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</si>
  <si>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</si>
  <si>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</si>
  <si>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</si>
  <si>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</si>
  <si>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</si>
  <si>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</si>
  <si>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</si>
  <si>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</si>
  <si>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</si>
  <si>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</si>
  <si>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</si>
  <si>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</si>
  <si>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</si>
  <si>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</si>
  <si>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</si>
  <si>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</si>
  <si>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</si>
  <si>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</si>
  <si>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</si>
  <si>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</si>
  <si>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</si>
  <si>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</si>
  <si>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</si>
  <si>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</si>
  <si>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</si>
  <si>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</si>
  <si>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</si>
  <si>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</si>
  <si>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</si>
  <si>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</si>
  <si>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</si>
  <si>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</si>
  <si>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</si>
  <si>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</si>
  <si>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</si>
  <si>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</si>
  <si>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</si>
  <si>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</si>
  <si>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</si>
  <si>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</si>
  <si>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</si>
  <si>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</si>
  <si>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</si>
  <si>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</si>
  <si>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</si>
  <si>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</si>
  <si>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</si>
  <si>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</si>
  <si>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</si>
  <si>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</si>
  <si>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</si>
  <si>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</si>
  <si>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</si>
  <si>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COMITÉ MUNICIPAL DE AGUA POTABLE Y ALCANTARILLADO DE JUVENTINO ROSAS</t>
  </si>
  <si>
    <t>Del 1 de Enero al 30 de Junio de 2026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</si>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</sst>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5" fillId="0" borderId="0" xfId="26" applyAlignment="1">
      <alignment horizont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 applyProtection="1">
      <alignment horizontal="center" vertical="center"/>
      <protection locked="0"/>
    </xf>
    <xf numFmtId="0" fontId="5" fillId="0" borderId="0" xfId="95" applyFont="1" applyFill="1" applyBorder="1" applyAlignment="1" applyProtection="1">
      <alignment horizontal="center" vertical="center"/>
      <protection locked="0"/>
    </xf>
    <xf numFmtId="0" fontId="5" fillId="0" borderId="0" xfId="95" applyFont="1" applyFill="1" applyBorder="1" applyAlignment="1" applyProtection="1">
      <alignment horizontal="center" vertical="center" wrapText="1"/>
      <protection locked="0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99">
    <cellStyle name="Euro" xfId="27"/>
    <cellStyle name="Hipervínculo" xfId="11" builtinId="8"/>
    <cellStyle name="Millares" xfId="18" builtinId="3"/>
    <cellStyle name="Millares 2" xfId="1"/>
    <cellStyle name="Millares 2 10" xfId="40"/>
    <cellStyle name="Millares 2 11" xfId="28"/>
    <cellStyle name="Millares 2 2" xfId="15"/>
    <cellStyle name="Millares 2 2 2" xfId="21"/>
    <cellStyle name="Millares 2 2 2 2" xfId="91"/>
    <cellStyle name="Millares 2 2 3" xfId="81"/>
    <cellStyle name="Millares 2 2 4" xfId="71"/>
    <cellStyle name="Millares 2 2 5" xfId="61"/>
    <cellStyle name="Millares 2 2 6" xfId="51"/>
    <cellStyle name="Millares 2 2 7" xfId="41"/>
    <cellStyle name="Millares 2 2 8" xfId="29"/>
    <cellStyle name="Millares 2 3" xfId="16"/>
    <cellStyle name="Millares 2 3 2" xfId="22"/>
    <cellStyle name="Millares 2 3 2 2" xfId="92"/>
    <cellStyle name="Millares 2 3 3" xfId="82"/>
    <cellStyle name="Millares 2 3 4" xfId="72"/>
    <cellStyle name="Millares 2 3 5" xfId="62"/>
    <cellStyle name="Millares 2 3 6" xfId="52"/>
    <cellStyle name="Millares 2 3 7" xfId="42"/>
    <cellStyle name="Millares 2 3 8" xfId="30"/>
    <cellStyle name="Millares 2 4" xfId="20"/>
    <cellStyle name="Millares 2 4 2" xfId="98"/>
    <cellStyle name="Millares 2 4 3" xfId="89"/>
    <cellStyle name="Millares 2 4 4" xfId="79"/>
    <cellStyle name="Millares 2 4 5" xfId="69"/>
    <cellStyle name="Millares 2 4 6" xfId="59"/>
    <cellStyle name="Millares 2 4 7" xfId="49"/>
    <cellStyle name="Millares 2 4 8" xfId="39"/>
    <cellStyle name="Millares 2 5" xfId="90"/>
    <cellStyle name="Millares 2 6" xfId="80"/>
    <cellStyle name="Millares 2 7" xfId="70"/>
    <cellStyle name="Millares 2 8" xfId="60"/>
    <cellStyle name="Millares 2 9" xfId="50"/>
    <cellStyle name="Millares 3" xfId="19"/>
    <cellStyle name="Millares 3 2" xfId="25"/>
    <cellStyle name="Millares 3 2 2" xfId="93"/>
    <cellStyle name="Millares 3 3" xfId="83"/>
    <cellStyle name="Millares 3 4" xfId="73"/>
    <cellStyle name="Millares 3 5" xfId="63"/>
    <cellStyle name="Millares 3 6" xfId="53"/>
    <cellStyle name="Millares 3 7" xfId="43"/>
    <cellStyle name="Millares 3 8" xfId="31"/>
    <cellStyle name="Millares 4" xfId="17"/>
    <cellStyle name="Millares 4 2" xfId="23"/>
    <cellStyle name="Millares 5" xfId="24"/>
    <cellStyle name="Moneda 2" xfId="32"/>
    <cellStyle name="Moneda 2 2" xfId="94"/>
    <cellStyle name="Moneda 2 3" xfId="84"/>
    <cellStyle name="Moneda 2 4" xfId="74"/>
    <cellStyle name="Moneda 2 5" xfId="64"/>
    <cellStyle name="Moneda 2 6" xfId="54"/>
    <cellStyle name="Moneda 2 7" xfId="44"/>
    <cellStyle name="Normal" xfId="0" builtinId="0"/>
    <cellStyle name="Normal 2" xfId="2"/>
    <cellStyle name="Normal 2 2" xfId="3"/>
    <cellStyle name="Normal 2 3" xfId="9"/>
    <cellStyle name="Normal 2 3 2" xfId="95"/>
    <cellStyle name="Normal 2 4" xfId="85"/>
    <cellStyle name="Normal 2 5" xfId="75"/>
    <cellStyle name="Normal 2 6" xfId="65"/>
    <cellStyle name="Normal 2 7" xfId="55"/>
    <cellStyle name="Normal 2 8" xfId="45"/>
    <cellStyle name="Normal 3" xfId="8"/>
    <cellStyle name="Normal 3 2" xfId="10"/>
    <cellStyle name="Normal 3 2 2" xfId="13"/>
    <cellStyle name="Normal 3 3" xfId="12"/>
    <cellStyle name="Normal 3 3 2" xfId="86"/>
    <cellStyle name="Normal 3 4" xfId="76"/>
    <cellStyle name="Normal 3 5" xfId="66"/>
    <cellStyle name="Normal 3 6" xfId="56"/>
    <cellStyle name="Normal 3 7" xfId="46"/>
    <cellStyle name="Normal 4" xfId="4"/>
    <cellStyle name="Normal 4 2" xfId="34"/>
    <cellStyle name="Normal 4 3" xfId="33"/>
    <cellStyle name="Normal 5" xfId="5"/>
    <cellStyle name="Normal 5 2" xfId="36"/>
    <cellStyle name="Normal 5 3" xfId="35"/>
    <cellStyle name="Normal 56" xfId="6"/>
    <cellStyle name="Normal 6" xfId="37"/>
    <cellStyle name="Normal 6 2" xfId="38"/>
    <cellStyle name="Normal 6 2 2" xfId="97"/>
    <cellStyle name="Normal 6 2 3" xfId="88"/>
    <cellStyle name="Normal 6 2 4" xfId="78"/>
    <cellStyle name="Normal 6 2 5" xfId="68"/>
    <cellStyle name="Normal 6 2 6" xfId="58"/>
    <cellStyle name="Normal 6 2 7" xfId="48"/>
    <cellStyle name="Normal 6 3" xfId="96"/>
    <cellStyle name="Normal 6 4" xfId="87"/>
    <cellStyle name="Normal 6 5" xfId="77"/>
    <cellStyle name="Normal 6 6" xfId="67"/>
    <cellStyle name="Normal 6 7" xfId="57"/>
    <cellStyle name="Normal 6 8" xfId="47"/>
    <cellStyle name="Normal 7" xfId="2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58"/>
  <sheetViews>
    <sheetView zoomScaleNormal="100" zoomScaleSheetLayoutView="100" workbookViewId="0">
      <pane ySplit="5" topLeftCell="A30" activePane="bottomLeft" state="frozen"/>
      <selection activeCell="A14" sqref="A14:B14"/>
      <selection pane="bottomLeft" activeCell="A58" sqref="A1:E58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1" t="s">
        <v>589</v>
      </c>
      <c r="B1" s="172"/>
      <c r="C1" s="87" t="s">
        <v>486</v>
      </c>
      <c r="D1" s="88">
        <v>2026</v>
      </c>
    </row>
    <row r="2" spans="1:5" ht="16.149999999999999" customHeight="1" x14ac:dyDescent="0.2">
      <c r="A2" s="173" t="s">
        <v>485</v>
      </c>
      <c r="B2" s="174"/>
      <c r="C2" s="155" t="s">
        <v>487</v>
      </c>
      <c r="D2" s="89" t="s">
        <v>489</v>
      </c>
    </row>
    <row r="3" spans="1:5" ht="16.149999999999999" customHeight="1" x14ac:dyDescent="0.2">
      <c r="A3" s="173" t="s">
        <v>590</v>
      </c>
      <c r="B3" s="174"/>
      <c r="C3" s="155" t="s">
        <v>488</v>
      </c>
      <c r="D3" s="90">
        <v>2</v>
      </c>
    </row>
    <row r="4" spans="1:5" ht="16.149999999999999" customHeight="1" x14ac:dyDescent="0.2">
      <c r="A4" s="173" t="s">
        <v>504</v>
      </c>
      <c r="B4" s="174"/>
      <c r="C4" s="156"/>
      <c r="D4" s="89"/>
    </row>
    <row r="5" spans="1:5" ht="15" customHeight="1" x14ac:dyDescent="0.2">
      <c r="A5" s="157" t="s">
        <v>29</v>
      </c>
      <c r="B5" s="165" t="s">
        <v>30</v>
      </c>
      <c r="C5" s="165"/>
      <c r="D5" s="166"/>
    </row>
    <row r="6" spans="1:5" x14ac:dyDescent="0.2">
      <c r="A6" s="158"/>
      <c r="B6" s="167"/>
      <c r="C6" s="167"/>
      <c r="D6" s="168"/>
      <c r="E6" s="151"/>
    </row>
    <row r="7" spans="1:5" x14ac:dyDescent="0.2">
      <c r="A7" s="158"/>
      <c r="B7" s="169" t="s">
        <v>33</v>
      </c>
      <c r="C7" s="169"/>
      <c r="D7" s="170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  <row r="48" spans="1:4" x14ac:dyDescent="0.2">
      <c r="B48" s="4"/>
      <c r="C48" s="4"/>
      <c r="D48" s="4"/>
    </row>
    <row r="49" spans="2:5" x14ac:dyDescent="0.2">
      <c r="B49" s="164" t="s">
        <v>591</v>
      </c>
      <c r="C49" s="177" t="s">
        <v>591</v>
      </c>
      <c r="D49" s="177"/>
      <c r="E49" s="177"/>
    </row>
    <row r="50" spans="2:5" ht="11.25" customHeight="1" x14ac:dyDescent="0.2">
      <c r="B50" s="175" t="s">
        <v>592</v>
      </c>
      <c r="C50" s="178" t="s">
        <v>593</v>
      </c>
      <c r="D50" s="178"/>
      <c r="E50" s="178"/>
    </row>
    <row r="51" spans="2:5" x14ac:dyDescent="0.2">
      <c r="B51" s="176"/>
      <c r="C51" s="178"/>
      <c r="D51" s="178"/>
      <c r="E51" s="178"/>
    </row>
    <row r="52" spans="2:5" x14ac:dyDescent="0.2">
      <c r="B52" s="176"/>
      <c r="C52" s="178"/>
      <c r="D52" s="178"/>
      <c r="E52" s="178"/>
    </row>
    <row r="53" spans="2:5" x14ac:dyDescent="0.2">
      <c r="B53" s="4"/>
      <c r="C53" s="4"/>
      <c r="D53" s="4"/>
    </row>
    <row r="54" spans="2:5" x14ac:dyDescent="0.2">
      <c r="B54" s="4"/>
      <c r="C54" s="4"/>
      <c r="D54" s="4"/>
    </row>
    <row r="55" spans="2:5" x14ac:dyDescent="0.2">
      <c r="B55" s="177" t="s">
        <v>594</v>
      </c>
      <c r="C55" s="177"/>
      <c r="D55" s="177"/>
    </row>
    <row r="56" spans="2:5" x14ac:dyDescent="0.2">
      <c r="B56" s="178" t="s">
        <v>595</v>
      </c>
      <c r="C56" s="178"/>
      <c r="D56" s="178"/>
    </row>
    <row r="57" spans="2:5" x14ac:dyDescent="0.2">
      <c r="B57" s="178"/>
      <c r="C57" s="178"/>
      <c r="D57" s="178"/>
    </row>
    <row r="58" spans="2:5" x14ac:dyDescent="0.2">
      <c r="B58" s="178"/>
      <c r="C58" s="178"/>
      <c r="D58" s="178"/>
    </row>
  </sheetData>
  <sheetProtection formatCells="0" formatColumns="0" formatRows="0" autoFilter="0" pivotTables="0"/>
  <mergeCells count="12">
    <mergeCell ref="B50:B52"/>
    <mergeCell ref="B55:D55"/>
    <mergeCell ref="B56:D58"/>
    <mergeCell ref="C50:E52"/>
    <mergeCell ref="C49:E49"/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7"/>
  <sheetViews>
    <sheetView topLeftCell="A202" zoomScaleNormal="100" workbookViewId="0">
      <selection activeCell="B218" sqref="B218:D227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80" t="s">
        <v>589</v>
      </c>
      <c r="B1" s="180"/>
      <c r="C1" s="180"/>
      <c r="D1" s="2" t="s">
        <v>486</v>
      </c>
      <c r="E1" s="8">
        <v>2026</v>
      </c>
    </row>
    <row r="2" spans="1:5" s="3" customFormat="1" ht="18.95" customHeight="1" x14ac:dyDescent="0.25">
      <c r="A2" s="180" t="s">
        <v>491</v>
      </c>
      <c r="B2" s="180"/>
      <c r="C2" s="180"/>
      <c r="D2" s="2" t="s">
        <v>487</v>
      </c>
      <c r="E2" s="8" t="s">
        <v>489</v>
      </c>
    </row>
    <row r="3" spans="1:5" s="3" customFormat="1" ht="18.95" customHeight="1" x14ac:dyDescent="0.25">
      <c r="A3" s="180" t="s">
        <v>590</v>
      </c>
      <c r="B3" s="180"/>
      <c r="C3" s="180"/>
      <c r="D3" s="2" t="s">
        <v>488</v>
      </c>
      <c r="E3" s="8">
        <v>2</v>
      </c>
    </row>
    <row r="4" spans="1:5" s="3" customFormat="1" ht="18.95" customHeight="1" x14ac:dyDescent="0.25">
      <c r="A4" s="180" t="s">
        <v>504</v>
      </c>
      <c r="B4" s="180"/>
      <c r="C4" s="180"/>
      <c r="D4" s="2"/>
      <c r="E4" s="8"/>
    </row>
    <row r="5" spans="1:5" x14ac:dyDescent="0.2">
      <c r="A5" s="181" t="s">
        <v>113</v>
      </c>
      <c r="B5" s="181"/>
      <c r="C5" s="181"/>
      <c r="D5" s="181"/>
      <c r="E5" s="181"/>
    </row>
    <row r="7" spans="1:5" x14ac:dyDescent="0.2">
      <c r="A7" s="179" t="s">
        <v>539</v>
      </c>
      <c r="B7" s="179"/>
      <c r="C7" s="179"/>
      <c r="D7" s="179"/>
      <c r="E7" s="179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24974644.34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23935020.359999999</v>
      </c>
      <c r="D10" s="95">
        <f>C10/$C$9</f>
        <v>0.95837282141652314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23935020.359999999</v>
      </c>
      <c r="D48" s="95">
        <f t="shared" si="0"/>
        <v>0.95837282141652314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23935020.359999999</v>
      </c>
      <c r="D51" s="29">
        <f t="shared" si="0"/>
        <v>0.95837282141652314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0</v>
      </c>
      <c r="D57" s="95">
        <f t="shared" si="0"/>
        <v>0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0</v>
      </c>
      <c r="D64" s="95">
        <f t="shared" si="0"/>
        <v>0</v>
      </c>
      <c r="E64" s="24"/>
    </row>
    <row r="65" spans="1:5" x14ac:dyDescent="0.2">
      <c r="A65" s="25">
        <v>4221</v>
      </c>
      <c r="B65" s="26" t="s">
        <v>250</v>
      </c>
      <c r="C65" s="123">
        <v>0</v>
      </c>
      <c r="D65" s="29">
        <f t="shared" si="0"/>
        <v>0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1039623.98</v>
      </c>
      <c r="D69" s="95">
        <f t="shared" si="0"/>
        <v>4.1627178583476879E-2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1039623.98</v>
      </c>
      <c r="D83" s="95">
        <f t="shared" si="1"/>
        <v>4.1627178583476879E-2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1039623.98</v>
      </c>
      <c r="D90" s="29">
        <f t="shared" si="1"/>
        <v>4.1627178583476879E-2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9" t="s">
        <v>538</v>
      </c>
      <c r="B92" s="179"/>
      <c r="C92" s="179"/>
      <c r="D92" s="179"/>
      <c r="E92" s="179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21206124.149999999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20655676.449999999</v>
      </c>
      <c r="D95" s="95">
        <f>C95/$C$94</f>
        <v>0.97404298418200108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9520223.9299999997</v>
      </c>
      <c r="D96" s="95">
        <f t="shared" ref="D96:D159" si="2">C96/$C$94</f>
        <v>0.4489374796949871</v>
      </c>
      <c r="E96" s="26"/>
    </row>
    <row r="97" spans="1:5" x14ac:dyDescent="0.2">
      <c r="A97" s="28">
        <v>5111</v>
      </c>
      <c r="B97" s="26" t="s">
        <v>274</v>
      </c>
      <c r="C97" s="123">
        <v>5520664.6699999999</v>
      </c>
      <c r="D97" s="29">
        <f t="shared" si="2"/>
        <v>0.26033350700721991</v>
      </c>
      <c r="E97" s="26"/>
    </row>
    <row r="98" spans="1:5" x14ac:dyDescent="0.2">
      <c r="A98" s="28">
        <v>5112</v>
      </c>
      <c r="B98" s="26" t="s">
        <v>275</v>
      </c>
      <c r="C98" s="123">
        <v>218518.38</v>
      </c>
      <c r="D98" s="29">
        <f t="shared" si="2"/>
        <v>1.0304494044000021E-2</v>
      </c>
      <c r="E98" s="26"/>
    </row>
    <row r="99" spans="1:5" x14ac:dyDescent="0.2">
      <c r="A99" s="28">
        <v>5113</v>
      </c>
      <c r="B99" s="26" t="s">
        <v>276</v>
      </c>
      <c r="C99" s="123">
        <v>59911.72</v>
      </c>
      <c r="D99" s="29">
        <f t="shared" si="2"/>
        <v>2.8252083962264272E-3</v>
      </c>
      <c r="E99" s="26"/>
    </row>
    <row r="100" spans="1:5" x14ac:dyDescent="0.2">
      <c r="A100" s="28">
        <v>5114</v>
      </c>
      <c r="B100" s="26" t="s">
        <v>277</v>
      </c>
      <c r="C100" s="123">
        <v>1753420.06</v>
      </c>
      <c r="D100" s="29">
        <f t="shared" si="2"/>
        <v>8.2684607880125049E-2</v>
      </c>
      <c r="E100" s="26"/>
    </row>
    <row r="101" spans="1:5" x14ac:dyDescent="0.2">
      <c r="A101" s="28">
        <v>5115</v>
      </c>
      <c r="B101" s="26" t="s">
        <v>278</v>
      </c>
      <c r="C101" s="123">
        <v>823195.76</v>
      </c>
      <c r="D101" s="29">
        <f t="shared" si="2"/>
        <v>3.8818774905644421E-2</v>
      </c>
      <c r="E101" s="26"/>
    </row>
    <row r="102" spans="1:5" x14ac:dyDescent="0.2">
      <c r="A102" s="28">
        <v>5116</v>
      </c>
      <c r="B102" s="26" t="s">
        <v>279</v>
      </c>
      <c r="C102" s="123">
        <v>1144513.3400000001</v>
      </c>
      <c r="D102" s="29">
        <f t="shared" si="2"/>
        <v>5.3970887461771283E-2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3456209.16</v>
      </c>
      <c r="D103" s="95">
        <f t="shared" si="2"/>
        <v>0.16298165263735856</v>
      </c>
      <c r="E103" s="26"/>
    </row>
    <row r="104" spans="1:5" x14ac:dyDescent="0.2">
      <c r="A104" s="28">
        <v>5121</v>
      </c>
      <c r="B104" s="26" t="s">
        <v>281</v>
      </c>
      <c r="C104" s="123">
        <v>141648.1</v>
      </c>
      <c r="D104" s="29">
        <f t="shared" si="2"/>
        <v>6.6795845859461316E-3</v>
      </c>
      <c r="E104" s="26"/>
    </row>
    <row r="105" spans="1:5" x14ac:dyDescent="0.2">
      <c r="A105" s="28">
        <v>5122</v>
      </c>
      <c r="B105" s="26" t="s">
        <v>282</v>
      </c>
      <c r="C105" s="123">
        <v>30710.720000000001</v>
      </c>
      <c r="D105" s="29">
        <f t="shared" si="2"/>
        <v>1.4482005189996024E-3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2270407.19</v>
      </c>
      <c r="D107" s="29">
        <f t="shared" si="2"/>
        <v>0.10706375073259203</v>
      </c>
      <c r="E107" s="26"/>
    </row>
    <row r="108" spans="1:5" x14ac:dyDescent="0.2">
      <c r="A108" s="28">
        <v>5125</v>
      </c>
      <c r="B108" s="26" t="s">
        <v>285</v>
      </c>
      <c r="C108" s="123">
        <v>15556.03</v>
      </c>
      <c r="D108" s="29">
        <f t="shared" si="2"/>
        <v>7.335630919618096E-4</v>
      </c>
      <c r="E108" s="26"/>
    </row>
    <row r="109" spans="1:5" x14ac:dyDescent="0.2">
      <c r="A109" s="28">
        <v>5126</v>
      </c>
      <c r="B109" s="26" t="s">
        <v>286</v>
      </c>
      <c r="C109" s="123">
        <v>682671.72</v>
      </c>
      <c r="D109" s="29">
        <f t="shared" si="2"/>
        <v>3.2192196705591765E-2</v>
      </c>
      <c r="E109" s="26"/>
    </row>
    <row r="110" spans="1:5" x14ac:dyDescent="0.2">
      <c r="A110" s="28">
        <v>5127</v>
      </c>
      <c r="B110" s="26" t="s">
        <v>287</v>
      </c>
      <c r="C110" s="123">
        <v>21452.2</v>
      </c>
      <c r="D110" s="29">
        <f t="shared" si="2"/>
        <v>1.0116039993097938E-3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293763.20000000001</v>
      </c>
      <c r="D112" s="29">
        <f t="shared" si="2"/>
        <v>1.3852753002957404E-2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7679243.3600000003</v>
      </c>
      <c r="D113" s="95">
        <f t="shared" si="2"/>
        <v>0.36212385184965545</v>
      </c>
      <c r="E113" s="26"/>
    </row>
    <row r="114" spans="1:5" x14ac:dyDescent="0.2">
      <c r="A114" s="28">
        <v>5131</v>
      </c>
      <c r="B114" s="26" t="s">
        <v>291</v>
      </c>
      <c r="C114" s="123">
        <v>4573141.08</v>
      </c>
      <c r="D114" s="29">
        <f t="shared" si="2"/>
        <v>0.21565190544260773</v>
      </c>
      <c r="E114" s="26"/>
    </row>
    <row r="115" spans="1:5" x14ac:dyDescent="0.2">
      <c r="A115" s="28">
        <v>5132</v>
      </c>
      <c r="B115" s="26" t="s">
        <v>292</v>
      </c>
      <c r="C115" s="123">
        <v>221729.49</v>
      </c>
      <c r="D115" s="29">
        <f t="shared" si="2"/>
        <v>1.0455917754305894E-2</v>
      </c>
      <c r="E115" s="26"/>
    </row>
    <row r="116" spans="1:5" x14ac:dyDescent="0.2">
      <c r="A116" s="28">
        <v>5133</v>
      </c>
      <c r="B116" s="26" t="s">
        <v>293</v>
      </c>
      <c r="C116" s="123">
        <v>344968.23</v>
      </c>
      <c r="D116" s="29">
        <f t="shared" si="2"/>
        <v>1.626738707931218E-2</v>
      </c>
      <c r="E116" s="26"/>
    </row>
    <row r="117" spans="1:5" x14ac:dyDescent="0.2">
      <c r="A117" s="28">
        <v>5134</v>
      </c>
      <c r="B117" s="26" t="s">
        <v>294</v>
      </c>
      <c r="C117" s="123">
        <v>216544.8</v>
      </c>
      <c r="D117" s="29">
        <f t="shared" si="2"/>
        <v>1.0211427532362155E-2</v>
      </c>
      <c r="E117" s="26"/>
    </row>
    <row r="118" spans="1:5" x14ac:dyDescent="0.2">
      <c r="A118" s="28">
        <v>5135</v>
      </c>
      <c r="B118" s="26" t="s">
        <v>295</v>
      </c>
      <c r="C118" s="123">
        <v>588937.12</v>
      </c>
      <c r="D118" s="29">
        <f t="shared" si="2"/>
        <v>2.7772030184968998E-2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1617.25</v>
      </c>
      <c r="D120" s="29">
        <f t="shared" si="2"/>
        <v>7.6263346784188291E-5</v>
      </c>
      <c r="E120" s="26"/>
    </row>
    <row r="121" spans="1:5" x14ac:dyDescent="0.2">
      <c r="A121" s="28">
        <v>5138</v>
      </c>
      <c r="B121" s="26" t="s">
        <v>298</v>
      </c>
      <c r="C121" s="123">
        <v>88650.55</v>
      </c>
      <c r="D121" s="29">
        <f t="shared" si="2"/>
        <v>4.180422097547703E-3</v>
      </c>
      <c r="E121" s="26"/>
    </row>
    <row r="122" spans="1:5" x14ac:dyDescent="0.2">
      <c r="A122" s="28">
        <v>5139</v>
      </c>
      <c r="B122" s="26" t="s">
        <v>299</v>
      </c>
      <c r="C122" s="123">
        <v>1643654.84</v>
      </c>
      <c r="D122" s="29">
        <f t="shared" si="2"/>
        <v>7.7508498411766588E-2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550447.70000000007</v>
      </c>
      <c r="D181" s="95">
        <f t="shared" si="3"/>
        <v>2.5957015817998978E-2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550447.70000000007</v>
      </c>
      <c r="D182" s="95">
        <f t="shared" si="3"/>
        <v>2.5957015817998978E-2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128408.4</v>
      </c>
      <c r="D185" s="29">
        <f t="shared" si="3"/>
        <v>6.0552507894282041E-3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412424.39</v>
      </c>
      <c r="D187" s="29">
        <f t="shared" si="3"/>
        <v>1.944836251465594E-2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9614.91</v>
      </c>
      <c r="D189" s="29">
        <f t="shared" si="3"/>
        <v>4.5340251391483061E-4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  <row r="215" spans="1:5" x14ac:dyDescent="0.2">
      <c r="A215" s="147"/>
    </row>
    <row r="216" spans="1:5" x14ac:dyDescent="0.2">
      <c r="A216" s="147"/>
    </row>
    <row r="218" spans="1:5" x14ac:dyDescent="0.2">
      <c r="B218" s="164" t="s">
        <v>591</v>
      </c>
      <c r="C218" s="177" t="s">
        <v>591</v>
      </c>
      <c r="D218" s="177"/>
    </row>
    <row r="219" spans="1:5" x14ac:dyDescent="0.2">
      <c r="B219" s="175" t="s">
        <v>592</v>
      </c>
      <c r="C219" s="178" t="s">
        <v>593</v>
      </c>
      <c r="D219" s="178"/>
    </row>
    <row r="220" spans="1:5" x14ac:dyDescent="0.2">
      <c r="B220" s="176"/>
      <c r="C220" s="178"/>
      <c r="D220" s="178"/>
    </row>
    <row r="221" spans="1:5" x14ac:dyDescent="0.2">
      <c r="B221" s="176"/>
      <c r="C221" s="178"/>
      <c r="D221" s="178"/>
    </row>
    <row r="224" spans="1:5" x14ac:dyDescent="0.2">
      <c r="B224" s="177" t="s">
        <v>594</v>
      </c>
      <c r="C224" s="177"/>
      <c r="D224" s="177"/>
    </row>
    <row r="225" spans="2:4" x14ac:dyDescent="0.2">
      <c r="B225" s="178" t="s">
        <v>595</v>
      </c>
      <c r="C225" s="178"/>
      <c r="D225" s="178"/>
    </row>
    <row r="226" spans="2:4" x14ac:dyDescent="0.2">
      <c r="B226" s="178"/>
      <c r="C226" s="178"/>
      <c r="D226" s="178"/>
    </row>
    <row r="227" spans="2:4" x14ac:dyDescent="0.2">
      <c r="B227" s="178"/>
      <c r="C227" s="178"/>
      <c r="D227" s="178"/>
    </row>
  </sheetData>
  <sheetProtection formatCells="0" formatColumns="0" formatRows="0" insertColumns="0" insertRows="0" insertHyperlinks="0" deleteColumns="0" deleteRows="0" sort="0" autoFilter="0" pivotTables="0"/>
  <mergeCells count="12">
    <mergeCell ref="B224:D224"/>
    <mergeCell ref="B225:D227"/>
    <mergeCell ref="B219:B221"/>
    <mergeCell ref="C219:D221"/>
    <mergeCell ref="C218:D218"/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4"/>
  <sheetViews>
    <sheetView topLeftCell="A149" zoomScaleNormal="100" workbookViewId="0">
      <selection activeCell="B175" sqref="B175:D184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83" t="s">
        <v>589</v>
      </c>
      <c r="B1" s="184"/>
      <c r="C1" s="184"/>
      <c r="D1" s="184"/>
      <c r="E1" s="184"/>
      <c r="F1" s="184"/>
      <c r="G1" s="2" t="s">
        <v>486</v>
      </c>
      <c r="H1" s="8">
        <v>2026</v>
      </c>
    </row>
    <row r="2" spans="1:8" s="3" customFormat="1" ht="18.95" customHeight="1" x14ac:dyDescent="0.25">
      <c r="A2" s="183" t="s">
        <v>490</v>
      </c>
      <c r="B2" s="184"/>
      <c r="C2" s="184"/>
      <c r="D2" s="184"/>
      <c r="E2" s="184"/>
      <c r="F2" s="184"/>
      <c r="G2" s="2" t="s">
        <v>487</v>
      </c>
      <c r="H2" s="8" t="s">
        <v>489</v>
      </c>
    </row>
    <row r="3" spans="1:8" s="3" customFormat="1" ht="18.95" customHeight="1" x14ac:dyDescent="0.25">
      <c r="A3" s="183" t="s">
        <v>590</v>
      </c>
      <c r="B3" s="184"/>
      <c r="C3" s="184"/>
      <c r="D3" s="184"/>
      <c r="E3" s="184"/>
      <c r="F3" s="184"/>
      <c r="G3" s="2" t="s">
        <v>488</v>
      </c>
      <c r="H3" s="8">
        <v>2</v>
      </c>
    </row>
    <row r="4" spans="1:8" s="3" customFormat="1" ht="18.95" customHeight="1" x14ac:dyDescent="0.25">
      <c r="A4" s="183" t="s">
        <v>504</v>
      </c>
      <c r="B4" s="184"/>
      <c r="C4" s="184"/>
      <c r="D4" s="184"/>
      <c r="E4" s="184"/>
      <c r="F4" s="184"/>
      <c r="G4" s="2"/>
      <c r="H4" s="8"/>
    </row>
    <row r="5" spans="1:8" x14ac:dyDescent="0.2">
      <c r="A5" s="181" t="s">
        <v>113</v>
      </c>
      <c r="B5" s="181"/>
      <c r="C5" s="181"/>
      <c r="D5" s="181"/>
      <c r="E5" s="181"/>
      <c r="F5" s="181"/>
      <c r="G5" s="181"/>
      <c r="H5" s="181"/>
    </row>
    <row r="7" spans="1:8" x14ac:dyDescent="0.2">
      <c r="A7" s="182" t="s">
        <v>86</v>
      </c>
      <c r="B7" s="182"/>
      <c r="C7" s="182"/>
      <c r="D7" s="182"/>
      <c r="E7" s="182"/>
      <c r="F7" s="182"/>
      <c r="G7" s="182"/>
      <c r="H7" s="182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1099969.3700000001</v>
      </c>
    </row>
    <row r="12" spans="1:8" x14ac:dyDescent="0.2">
      <c r="C12" s="125"/>
    </row>
    <row r="13" spans="1:8" x14ac:dyDescent="0.2">
      <c r="A13" s="182" t="s">
        <v>87</v>
      </c>
      <c r="B13" s="182"/>
      <c r="C13" s="182"/>
      <c r="D13" s="182"/>
      <c r="E13" s="182"/>
      <c r="F13" s="182"/>
      <c r="G13" s="182"/>
      <c r="H13" s="182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-91871.5</v>
      </c>
      <c r="D15" s="125">
        <v>-91871.5</v>
      </c>
      <c r="E15" s="125">
        <v>-86854.5</v>
      </c>
      <c r="F15" s="125">
        <v>-1184895.48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30378.66</v>
      </c>
      <c r="D16" s="125">
        <v>30378.66</v>
      </c>
      <c r="E16" s="125">
        <v>30378.66</v>
      </c>
      <c r="F16" s="125">
        <v>30378.66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2" t="s">
        <v>88</v>
      </c>
      <c r="B18" s="182"/>
      <c r="C18" s="182"/>
      <c r="D18" s="182"/>
      <c r="E18" s="182"/>
      <c r="F18" s="182"/>
      <c r="G18" s="182"/>
      <c r="H18" s="182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691035.27</v>
      </c>
      <c r="D20" s="125">
        <v>691035.27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25000</v>
      </c>
      <c r="D21" s="125">
        <v>25000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33045707.190000001</v>
      </c>
      <c r="D23" s="125">
        <v>33045707.190000001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30000</v>
      </c>
      <c r="D25" s="125">
        <v>30000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505284.46</v>
      </c>
      <c r="D27" s="125">
        <v>505284.46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2" t="s">
        <v>477</v>
      </c>
      <c r="B30" s="182"/>
      <c r="C30" s="182"/>
      <c r="D30" s="182"/>
      <c r="E30" s="182"/>
      <c r="F30" s="182"/>
      <c r="G30" s="182"/>
      <c r="H30" s="182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82" t="s">
        <v>138</v>
      </c>
      <c r="B39" s="182"/>
      <c r="C39" s="182"/>
      <c r="D39" s="182"/>
      <c r="E39" s="182"/>
      <c r="F39" s="182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82" t="s">
        <v>93</v>
      </c>
      <c r="B44" s="182"/>
      <c r="C44" s="182"/>
      <c r="D44" s="182"/>
      <c r="E44" s="182"/>
      <c r="F44" s="182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82" t="s">
        <v>94</v>
      </c>
      <c r="B48" s="182"/>
      <c r="C48" s="182"/>
      <c r="D48" s="182"/>
      <c r="E48" s="182"/>
      <c r="F48" s="182"/>
      <c r="G48" s="182"/>
      <c r="H48" s="182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2" t="s">
        <v>98</v>
      </c>
      <c r="B54" s="182"/>
      <c r="C54" s="182"/>
      <c r="D54" s="182"/>
      <c r="E54" s="182"/>
      <c r="F54" s="182"/>
      <c r="G54" s="182"/>
      <c r="H54" s="182"/>
      <c r="I54" s="182"/>
      <c r="J54" s="182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30519900.829999998</v>
      </c>
      <c r="D56" s="125">
        <f>SUM(D57:D63)</f>
        <v>128408.4</v>
      </c>
      <c r="E56" s="125">
        <f>SUM(E57:E63)</f>
        <v>-826344.27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887045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1617069.67</v>
      </c>
      <c r="D59" s="125">
        <v>40426.75</v>
      </c>
      <c r="E59" s="125">
        <v>-202133.73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1367891.26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-0.1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26647895</v>
      </c>
      <c r="D63" s="125">
        <v>87981.65</v>
      </c>
      <c r="E63" s="125">
        <v>-624210.54</v>
      </c>
    </row>
    <row r="64" spans="1:10" x14ac:dyDescent="0.2">
      <c r="A64" s="6">
        <v>1240</v>
      </c>
      <c r="B64" s="4" t="s">
        <v>152</v>
      </c>
      <c r="C64" s="125">
        <f>SUM(C65:C72)</f>
        <v>13261934.07</v>
      </c>
      <c r="D64" s="125">
        <f t="shared" ref="D64:E64" si="0">SUM(D65:D72)</f>
        <v>412424.39</v>
      </c>
      <c r="E64" s="125">
        <f t="shared" si="0"/>
        <v>-6878175.2300000004</v>
      </c>
    </row>
    <row r="65" spans="1:9" x14ac:dyDescent="0.2">
      <c r="A65" s="6">
        <v>1241</v>
      </c>
      <c r="B65" s="4" t="s">
        <v>153</v>
      </c>
      <c r="C65" s="125">
        <v>1547748.4</v>
      </c>
      <c r="D65" s="125">
        <v>35495.67</v>
      </c>
      <c r="E65" s="125">
        <v>-917392.76</v>
      </c>
    </row>
    <row r="66" spans="1:9" x14ac:dyDescent="0.2">
      <c r="A66" s="6">
        <v>1242</v>
      </c>
      <c r="B66" s="4" t="s">
        <v>154</v>
      </c>
      <c r="C66" s="125">
        <v>13404.44</v>
      </c>
      <c r="D66" s="125">
        <v>575</v>
      </c>
      <c r="E66" s="125">
        <v>-3341.94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1453646.07</v>
      </c>
      <c r="D68" s="125">
        <v>105645.17</v>
      </c>
      <c r="E68" s="125">
        <v>-532053.63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10247135.16</v>
      </c>
      <c r="D70" s="125">
        <v>270708.55</v>
      </c>
      <c r="E70" s="125">
        <v>-5425386.9000000004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2" t="s">
        <v>99</v>
      </c>
      <c r="B74" s="182"/>
      <c r="C74" s="182"/>
      <c r="D74" s="182"/>
      <c r="E74" s="182"/>
      <c r="F74" s="182"/>
      <c r="G74" s="182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192298.14</v>
      </c>
      <c r="D76" s="125">
        <f>SUM(D77:D81)</f>
        <v>9614.91</v>
      </c>
      <c r="E76" s="125">
        <f>SUM(E77:E81)</f>
        <v>-42904.29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192298.14</v>
      </c>
      <c r="D77" s="125">
        <v>9614.91</v>
      </c>
      <c r="E77" s="125">
        <v>-42904.29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2626960.2599999998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2553960.2599999998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73000</v>
      </c>
      <c r="D88" s="126"/>
      <c r="E88" s="126"/>
    </row>
    <row r="90" spans="1:8" x14ac:dyDescent="0.2">
      <c r="A90" s="182" t="s">
        <v>101</v>
      </c>
      <c r="B90" s="182"/>
      <c r="C90" s="182"/>
      <c r="D90" s="182"/>
      <c r="E90" s="182"/>
      <c r="F90" s="182"/>
      <c r="G90" s="182"/>
      <c r="H90" s="182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2" t="s">
        <v>588</v>
      </c>
      <c r="B96" s="182"/>
      <c r="C96" s="182"/>
      <c r="D96" s="182"/>
      <c r="E96" s="182"/>
      <c r="F96" s="182"/>
      <c r="G96" s="182"/>
      <c r="H96" s="182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2" t="s">
        <v>102</v>
      </c>
      <c r="B108" s="182"/>
      <c r="C108" s="182"/>
      <c r="D108" s="182"/>
      <c r="E108" s="182"/>
      <c r="F108" s="182"/>
      <c r="G108" s="182"/>
      <c r="H108" s="182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6639999.5099999998</v>
      </c>
      <c r="D110" s="125">
        <f>SUM(D111:D119)</f>
        <v>6639999.5099999998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190492.32</v>
      </c>
      <c r="D111" s="125">
        <f>C111</f>
        <v>190492.32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1298056.6599999999</v>
      </c>
      <c r="D112" s="125">
        <f t="shared" ref="D112:D119" si="1">C112</f>
        <v>1298056.6599999999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1067984.3</v>
      </c>
      <c r="D117" s="125">
        <f t="shared" si="1"/>
        <v>1067984.3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4083466.23</v>
      </c>
      <c r="D119" s="125">
        <f t="shared" si="1"/>
        <v>4083466.23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2" t="s">
        <v>103</v>
      </c>
      <c r="B125" s="182"/>
      <c r="C125" s="182"/>
      <c r="D125" s="182"/>
      <c r="E125" s="182"/>
      <c r="F125" s="182"/>
      <c r="G125" s="182"/>
      <c r="H125" s="182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82" t="s">
        <v>543</v>
      </c>
      <c r="B142" s="182"/>
      <c r="C142" s="182"/>
      <c r="D142" s="182"/>
      <c r="E142" s="182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5" t="s">
        <v>547</v>
      </c>
      <c r="B153" s="185"/>
      <c r="C153" s="185"/>
      <c r="D153" s="185"/>
      <c r="E153" s="185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5" t="s">
        <v>557</v>
      </c>
      <c r="B165" s="185"/>
      <c r="C165" s="185"/>
      <c r="D165" s="185"/>
      <c r="E165" s="185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  <row r="175" spans="1:5" x14ac:dyDescent="0.2">
      <c r="B175" s="164" t="s">
        <v>591</v>
      </c>
      <c r="C175" s="177" t="s">
        <v>591</v>
      </c>
      <c r="D175" s="177"/>
    </row>
    <row r="176" spans="1:5" x14ac:dyDescent="0.2">
      <c r="B176" s="175" t="s">
        <v>592</v>
      </c>
      <c r="C176" s="178" t="s">
        <v>593</v>
      </c>
      <c r="D176" s="178"/>
    </row>
    <row r="177" spans="2:4" x14ac:dyDescent="0.2">
      <c r="B177" s="176"/>
      <c r="C177" s="178"/>
      <c r="D177" s="178"/>
    </row>
    <row r="178" spans="2:4" x14ac:dyDescent="0.2">
      <c r="B178" s="176"/>
      <c r="C178" s="178"/>
      <c r="D178" s="178"/>
    </row>
    <row r="181" spans="2:4" x14ac:dyDescent="0.2">
      <c r="B181" s="177" t="s">
        <v>594</v>
      </c>
      <c r="C181" s="177"/>
      <c r="D181" s="177"/>
    </row>
    <row r="182" spans="2:4" x14ac:dyDescent="0.2">
      <c r="B182" s="178" t="s">
        <v>595</v>
      </c>
      <c r="C182" s="178"/>
      <c r="D182" s="178"/>
    </row>
    <row r="183" spans="2:4" x14ac:dyDescent="0.2">
      <c r="B183" s="178"/>
      <c r="C183" s="178"/>
      <c r="D183" s="178"/>
    </row>
    <row r="184" spans="2:4" x14ac:dyDescent="0.2">
      <c r="B184" s="178"/>
      <c r="C184" s="178"/>
      <c r="D184" s="178"/>
    </row>
  </sheetData>
  <sheetProtection formatCells="0" formatColumns="0" formatRows="0" insertColumns="0" insertRows="0" insertHyperlinks="0" deleteColumns="0" deleteRows="0" sort="0" autoFilter="0" pivotTables="0"/>
  <mergeCells count="26">
    <mergeCell ref="C175:D175"/>
    <mergeCell ref="B176:B178"/>
    <mergeCell ref="C176:D178"/>
    <mergeCell ref="B181:D181"/>
    <mergeCell ref="B182:D184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2" workbookViewId="0">
      <selection activeCell="B35" sqref="B35:D4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6" t="s">
        <v>589</v>
      </c>
      <c r="B1" s="186"/>
      <c r="C1" s="186"/>
      <c r="D1" s="10" t="s">
        <v>486</v>
      </c>
      <c r="E1" s="11">
        <v>2026</v>
      </c>
    </row>
    <row r="2" spans="1:5" ht="18.95" customHeight="1" x14ac:dyDescent="0.2">
      <c r="A2" s="186" t="s">
        <v>492</v>
      </c>
      <c r="B2" s="186"/>
      <c r="C2" s="186"/>
      <c r="D2" s="10" t="s">
        <v>487</v>
      </c>
      <c r="E2" s="11" t="s">
        <v>489</v>
      </c>
    </row>
    <row r="3" spans="1:5" ht="18.95" customHeight="1" x14ac:dyDescent="0.2">
      <c r="A3" s="186" t="s">
        <v>590</v>
      </c>
      <c r="B3" s="186"/>
      <c r="C3" s="186"/>
      <c r="D3" s="10" t="s">
        <v>488</v>
      </c>
      <c r="E3" s="11">
        <v>2</v>
      </c>
    </row>
    <row r="4" spans="1:5" ht="18.95" customHeight="1" x14ac:dyDescent="0.2">
      <c r="A4" s="186" t="s">
        <v>504</v>
      </c>
      <c r="B4" s="186"/>
      <c r="C4" s="186"/>
      <c r="D4" s="10"/>
      <c r="E4" s="11"/>
    </row>
    <row r="5" spans="1:5" x14ac:dyDescent="0.2">
      <c r="A5" s="188" t="s">
        <v>113</v>
      </c>
      <c r="B5" s="188"/>
      <c r="C5" s="188"/>
      <c r="D5" s="188"/>
      <c r="E5" s="188"/>
    </row>
    <row r="7" spans="1:5" x14ac:dyDescent="0.2">
      <c r="A7" s="187" t="s">
        <v>104</v>
      </c>
      <c r="B7" s="187"/>
      <c r="C7" s="187"/>
      <c r="D7" s="187"/>
      <c r="E7" s="187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12897287.300000001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7" t="s">
        <v>105</v>
      </c>
      <c r="B13" s="187"/>
      <c r="C13" s="187"/>
      <c r="D13" s="187"/>
      <c r="E13" s="187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3768520.19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51662624.479999997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1036944.53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1036944.53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  <row r="35" spans="2:4" x14ac:dyDescent="0.2">
      <c r="B35" s="164" t="s">
        <v>591</v>
      </c>
      <c r="C35" s="177" t="s">
        <v>591</v>
      </c>
      <c r="D35" s="177"/>
    </row>
    <row r="36" spans="2:4" x14ac:dyDescent="0.2">
      <c r="B36" s="175" t="s">
        <v>592</v>
      </c>
      <c r="C36" s="178" t="s">
        <v>593</v>
      </c>
      <c r="D36" s="178"/>
    </row>
    <row r="37" spans="2:4" x14ac:dyDescent="0.2">
      <c r="B37" s="176"/>
      <c r="C37" s="178"/>
      <c r="D37" s="178"/>
    </row>
    <row r="38" spans="2:4" x14ac:dyDescent="0.2">
      <c r="B38" s="176"/>
      <c r="C38" s="178"/>
      <c r="D38" s="178"/>
    </row>
    <row r="39" spans="2:4" x14ac:dyDescent="0.2">
      <c r="B39" s="4"/>
      <c r="C39" s="4"/>
      <c r="D39" s="4"/>
    </row>
    <row r="40" spans="2:4" x14ac:dyDescent="0.2">
      <c r="B40" s="4"/>
      <c r="C40" s="4"/>
      <c r="D40" s="4"/>
    </row>
    <row r="41" spans="2:4" x14ac:dyDescent="0.2">
      <c r="B41" s="177" t="s">
        <v>594</v>
      </c>
      <c r="C41" s="177"/>
      <c r="D41" s="177"/>
    </row>
    <row r="42" spans="2:4" x14ac:dyDescent="0.2">
      <c r="B42" s="178" t="s">
        <v>595</v>
      </c>
      <c r="C42" s="178"/>
      <c r="D42" s="178"/>
    </row>
    <row r="43" spans="2:4" x14ac:dyDescent="0.2">
      <c r="B43" s="178"/>
      <c r="C43" s="178"/>
      <c r="D43" s="178"/>
    </row>
    <row r="44" spans="2:4" x14ac:dyDescent="0.2">
      <c r="B44" s="178"/>
      <c r="C44" s="178"/>
      <c r="D44" s="178"/>
    </row>
  </sheetData>
  <sheetProtection formatCells="0" formatColumns="0" formatRows="0" insertColumns="0" insertRows="0" insertHyperlinks="0" deleteColumns="0" deleteRows="0" sort="0" autoFilter="0" pivotTables="0"/>
  <mergeCells count="12">
    <mergeCell ref="C35:D35"/>
    <mergeCell ref="B36:B38"/>
    <mergeCell ref="C36:D38"/>
    <mergeCell ref="B41:D41"/>
    <mergeCell ref="B42:D44"/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15748031496062992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1"/>
  <sheetViews>
    <sheetView topLeftCell="A61" zoomScaleNormal="100" workbookViewId="0">
      <selection activeCell="B152" sqref="B152:D161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6" t="s">
        <v>589</v>
      </c>
      <c r="B1" s="186"/>
      <c r="C1" s="186"/>
      <c r="D1" s="10" t="s">
        <v>486</v>
      </c>
      <c r="E1" s="11">
        <v>2026</v>
      </c>
    </row>
    <row r="2" spans="1:5" s="16" customFormat="1" ht="18.95" customHeight="1" x14ac:dyDescent="0.25">
      <c r="A2" s="186" t="s">
        <v>493</v>
      </c>
      <c r="B2" s="186"/>
      <c r="C2" s="186"/>
      <c r="D2" s="10" t="s">
        <v>487</v>
      </c>
      <c r="E2" s="11" t="s">
        <v>489</v>
      </c>
    </row>
    <row r="3" spans="1:5" s="16" customFormat="1" ht="18.95" customHeight="1" x14ac:dyDescent="0.25">
      <c r="A3" s="186" t="s">
        <v>590</v>
      </c>
      <c r="B3" s="186"/>
      <c r="C3" s="186"/>
      <c r="D3" s="10" t="s">
        <v>488</v>
      </c>
      <c r="E3" s="11">
        <v>2</v>
      </c>
    </row>
    <row r="4" spans="1:5" s="16" customFormat="1" ht="18.95" customHeight="1" x14ac:dyDescent="0.25">
      <c r="A4" s="186" t="s">
        <v>504</v>
      </c>
      <c r="B4" s="186"/>
      <c r="C4" s="186"/>
      <c r="D4" s="10"/>
      <c r="E4" s="11"/>
    </row>
    <row r="5" spans="1:5" x14ac:dyDescent="0.2">
      <c r="A5" s="188" t="s">
        <v>113</v>
      </c>
      <c r="B5" s="188"/>
      <c r="C5" s="188"/>
      <c r="D5" s="188"/>
      <c r="E5" s="188"/>
    </row>
    <row r="7" spans="1:5" x14ac:dyDescent="0.2">
      <c r="A7" s="187" t="s">
        <v>567</v>
      </c>
      <c r="B7" s="187"/>
      <c r="C7" s="187"/>
      <c r="D7" s="187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-22454.2</v>
      </c>
      <c r="D9" s="128">
        <v>-22454.2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1607028.25</v>
      </c>
      <c r="D10" s="128">
        <v>744477.9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1584574.05</v>
      </c>
      <c r="D16" s="129">
        <f>SUM(D9:D15)</f>
        <v>722023.70000000007</v>
      </c>
    </row>
    <row r="19" spans="1:5" x14ac:dyDescent="0.2">
      <c r="A19" s="187" t="s">
        <v>568</v>
      </c>
      <c r="B19" s="187"/>
      <c r="C19" s="187"/>
      <c r="D19" s="187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237068.97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237068.97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322920.43</v>
      </c>
      <c r="D29" s="129">
        <f>SUM(D30:D37)</f>
        <v>640771.62</v>
      </c>
    </row>
    <row r="30" spans="1:5" x14ac:dyDescent="0.2">
      <c r="A30" s="14">
        <v>1241</v>
      </c>
      <c r="B30" s="12" t="s">
        <v>153</v>
      </c>
      <c r="C30" s="128">
        <v>12499.14</v>
      </c>
      <c r="D30" s="128">
        <v>19343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11500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409200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310421.28999999998</v>
      </c>
      <c r="D35" s="128">
        <v>200728.62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152289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152289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559989.4</v>
      </c>
      <c r="D44" s="129">
        <f>D21+D29+D38</f>
        <v>793060.62</v>
      </c>
    </row>
    <row r="46" spans="1:5" x14ac:dyDescent="0.2">
      <c r="A46" s="187" t="s">
        <v>569</v>
      </c>
      <c r="B46" s="187"/>
      <c r="C46" s="187"/>
      <c r="D46" s="187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3768520.19</v>
      </c>
      <c r="D48" s="129">
        <v>-1123294.6599999999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550447.70000000007</v>
      </c>
      <c r="D49" s="129">
        <f>D54+D66+D94+D97+D50</f>
        <v>1092091.77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550447.70000000007</v>
      </c>
      <c r="D66" s="129">
        <f>D67+D76+D79+D85</f>
        <v>1092091.77</v>
      </c>
    </row>
    <row r="67" spans="1:4" x14ac:dyDescent="0.2">
      <c r="A67" s="14">
        <v>5510</v>
      </c>
      <c r="B67" s="12" t="s">
        <v>352</v>
      </c>
      <c r="C67" s="128">
        <f>SUM(C68:C75)</f>
        <v>550447.70000000007</v>
      </c>
      <c r="D67" s="128">
        <f>SUM(D68:D75)</f>
        <v>1092091.77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128408.4</v>
      </c>
      <c r="D70" s="128">
        <v>256816.78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412424.39</v>
      </c>
      <c r="D72" s="128">
        <v>819852.4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9614.91</v>
      </c>
      <c r="D74" s="128">
        <v>15422.59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4318967.8899999997</v>
      </c>
      <c r="D147" s="129">
        <f>D48+D49-D103-D114</f>
        <v>-31202.889999999898</v>
      </c>
    </row>
    <row r="148" spans="1:4" x14ac:dyDescent="0.2">
      <c r="C148" s="128"/>
    </row>
    <row r="149" spans="1:4" x14ac:dyDescent="0.2">
      <c r="A149" s="22" t="s">
        <v>506</v>
      </c>
    </row>
    <row r="152" spans="1:4" x14ac:dyDescent="0.2">
      <c r="B152" s="164" t="s">
        <v>591</v>
      </c>
      <c r="C152" s="177" t="s">
        <v>591</v>
      </c>
      <c r="D152" s="177"/>
    </row>
    <row r="153" spans="1:4" x14ac:dyDescent="0.2">
      <c r="B153" s="175" t="s">
        <v>592</v>
      </c>
      <c r="C153" s="178" t="s">
        <v>593</v>
      </c>
      <c r="D153" s="178"/>
    </row>
    <row r="154" spans="1:4" x14ac:dyDescent="0.2">
      <c r="B154" s="176"/>
      <c r="C154" s="178"/>
      <c r="D154" s="178"/>
    </row>
    <row r="155" spans="1:4" x14ac:dyDescent="0.2">
      <c r="B155" s="176"/>
      <c r="C155" s="178"/>
      <c r="D155" s="178"/>
    </row>
    <row r="156" spans="1:4" x14ac:dyDescent="0.2">
      <c r="B156" s="4"/>
      <c r="C156" s="4"/>
      <c r="D156" s="4"/>
    </row>
    <row r="157" spans="1:4" x14ac:dyDescent="0.2">
      <c r="B157" s="4"/>
      <c r="C157" s="4"/>
      <c r="D157" s="4"/>
    </row>
    <row r="158" spans="1:4" x14ac:dyDescent="0.2">
      <c r="B158" s="177" t="s">
        <v>594</v>
      </c>
      <c r="C158" s="177"/>
      <c r="D158" s="177"/>
    </row>
    <row r="159" spans="1:4" x14ac:dyDescent="0.2">
      <c r="B159" s="178" t="s">
        <v>595</v>
      </c>
      <c r="C159" s="178"/>
      <c r="D159" s="178"/>
    </row>
    <row r="160" spans="1:4" x14ac:dyDescent="0.2">
      <c r="B160" s="178"/>
      <c r="C160" s="178"/>
      <c r="D160" s="178"/>
    </row>
    <row r="161" spans="2:4" x14ac:dyDescent="0.2">
      <c r="B161" s="178"/>
      <c r="C161" s="178"/>
      <c r="D161" s="178"/>
    </row>
  </sheetData>
  <sheetProtection formatCells="0" formatColumns="0" formatRows="0" insertColumns="0" insertRows="0" insertHyperlinks="0" deleteColumns="0" deleteRows="0" sort="0" autoFilter="0" pivotTables="0"/>
  <mergeCells count="13">
    <mergeCell ref="C152:D152"/>
    <mergeCell ref="B153:B155"/>
    <mergeCell ref="C153:D155"/>
    <mergeCell ref="B158:D158"/>
    <mergeCell ref="B159:D161"/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showGridLines="0" topLeftCell="A9" workbookViewId="0">
      <selection activeCell="B27" sqref="B27:D36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90" t="s">
        <v>589</v>
      </c>
      <c r="B1" s="191"/>
      <c r="C1" s="192"/>
    </row>
    <row r="2" spans="1:3" s="17" customFormat="1" ht="18" customHeight="1" x14ac:dyDescent="0.25">
      <c r="A2" s="193" t="s">
        <v>494</v>
      </c>
      <c r="B2" s="194"/>
      <c r="C2" s="195"/>
    </row>
    <row r="3" spans="1:3" s="17" customFormat="1" ht="18" customHeight="1" x14ac:dyDescent="0.25">
      <c r="A3" s="193" t="s">
        <v>590</v>
      </c>
      <c r="B3" s="194"/>
      <c r="C3" s="195"/>
    </row>
    <row r="4" spans="1:3" s="19" customFormat="1" ht="18" customHeight="1" x14ac:dyDescent="0.2">
      <c r="A4" s="196" t="s">
        <v>495</v>
      </c>
      <c r="B4" s="197"/>
      <c r="C4" s="198"/>
    </row>
    <row r="5" spans="1:3" s="19" customFormat="1" ht="18" customHeight="1" x14ac:dyDescent="0.2">
      <c r="A5" s="199" t="s">
        <v>399</v>
      </c>
      <c r="B5" s="200"/>
      <c r="C5" s="111">
        <v>2026</v>
      </c>
    </row>
    <row r="6" spans="1:3" x14ac:dyDescent="0.2">
      <c r="A6" s="30" t="s">
        <v>428</v>
      </c>
      <c r="B6" s="30"/>
      <c r="C6" s="71">
        <v>24974644.34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4" x14ac:dyDescent="0.2">
      <c r="A17" s="41">
        <v>3.1</v>
      </c>
      <c r="B17" s="35" t="s">
        <v>439</v>
      </c>
      <c r="C17" s="73">
        <v>0</v>
      </c>
    </row>
    <row r="18" spans="1:4" x14ac:dyDescent="0.2">
      <c r="A18" s="42">
        <v>3.2</v>
      </c>
      <c r="B18" s="35" t="s">
        <v>437</v>
      </c>
      <c r="C18" s="73">
        <v>0</v>
      </c>
    </row>
    <row r="19" spans="1:4" x14ac:dyDescent="0.2">
      <c r="A19" s="42">
        <v>3.3</v>
      </c>
      <c r="B19" s="37" t="s">
        <v>438</v>
      </c>
      <c r="C19" s="74">
        <v>0</v>
      </c>
    </row>
    <row r="20" spans="1:4" x14ac:dyDescent="0.2">
      <c r="A20" s="31"/>
      <c r="B20" s="43"/>
      <c r="C20" s="44"/>
    </row>
    <row r="21" spans="1:4" x14ac:dyDescent="0.2">
      <c r="A21" s="45" t="s">
        <v>529</v>
      </c>
      <c r="B21" s="45"/>
      <c r="C21" s="71">
        <f>C6+C8-C16</f>
        <v>24974644.34</v>
      </c>
    </row>
    <row r="23" spans="1:4" ht="21" customHeight="1" x14ac:dyDescent="0.2">
      <c r="A23" s="189" t="s">
        <v>506</v>
      </c>
      <c r="B23" s="189"/>
      <c r="C23" s="189"/>
    </row>
    <row r="27" spans="1:4" x14ac:dyDescent="0.2">
      <c r="B27" s="164" t="s">
        <v>591</v>
      </c>
      <c r="C27" s="177" t="s">
        <v>591</v>
      </c>
      <c r="D27" s="177"/>
    </row>
    <row r="28" spans="1:4" x14ac:dyDescent="0.2">
      <c r="B28" s="175" t="s">
        <v>592</v>
      </c>
      <c r="C28" s="178" t="s">
        <v>593</v>
      </c>
      <c r="D28" s="178"/>
    </row>
    <row r="29" spans="1:4" x14ac:dyDescent="0.2">
      <c r="B29" s="176"/>
      <c r="C29" s="178"/>
      <c r="D29" s="178"/>
    </row>
    <row r="30" spans="1:4" x14ac:dyDescent="0.2">
      <c r="B30" s="176"/>
      <c r="C30" s="178"/>
      <c r="D30" s="178"/>
    </row>
    <row r="31" spans="1:4" x14ac:dyDescent="0.2">
      <c r="B31" s="4"/>
      <c r="C31" s="4"/>
      <c r="D31" s="4"/>
    </row>
    <row r="32" spans="1:4" x14ac:dyDescent="0.2">
      <c r="B32" s="4"/>
      <c r="C32" s="4"/>
      <c r="D32" s="4"/>
    </row>
    <row r="33" spans="2:4" x14ac:dyDescent="0.2">
      <c r="B33" s="177" t="s">
        <v>594</v>
      </c>
      <c r="C33" s="177"/>
      <c r="D33" s="177"/>
    </row>
    <row r="34" spans="2:4" x14ac:dyDescent="0.2">
      <c r="B34" s="178" t="s">
        <v>595</v>
      </c>
      <c r="C34" s="178"/>
      <c r="D34" s="178"/>
    </row>
    <row r="35" spans="2:4" x14ac:dyDescent="0.2">
      <c r="B35" s="178"/>
      <c r="C35" s="178"/>
      <c r="D35" s="178"/>
    </row>
    <row r="36" spans="2:4" x14ac:dyDescent="0.2">
      <c r="B36" s="178"/>
      <c r="C36" s="178"/>
      <c r="D36" s="178"/>
    </row>
  </sheetData>
  <mergeCells count="11">
    <mergeCell ref="C27:D27"/>
    <mergeCell ref="B28:B30"/>
    <mergeCell ref="C28:D30"/>
    <mergeCell ref="B33:D33"/>
    <mergeCell ref="B34:D36"/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86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showGridLines="0" topLeftCell="A37" workbookViewId="0">
      <selection activeCell="B46" sqref="B46:D5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201" t="s">
        <v>589</v>
      </c>
      <c r="B1" s="202"/>
      <c r="C1" s="203"/>
    </row>
    <row r="2" spans="1:3" s="20" customFormat="1" ht="18.95" customHeight="1" x14ac:dyDescent="0.25">
      <c r="A2" s="204" t="s">
        <v>496</v>
      </c>
      <c r="B2" s="205"/>
      <c r="C2" s="206"/>
    </row>
    <row r="3" spans="1:3" s="20" customFormat="1" ht="18.95" customHeight="1" x14ac:dyDescent="0.25">
      <c r="A3" s="204" t="s">
        <v>590</v>
      </c>
      <c r="B3" s="205"/>
      <c r="C3" s="206"/>
    </row>
    <row r="4" spans="1:3" x14ac:dyDescent="0.2">
      <c r="A4" s="196" t="s">
        <v>495</v>
      </c>
      <c r="B4" s="197"/>
      <c r="C4" s="198"/>
    </row>
    <row r="5" spans="1:3" ht="22.15" customHeight="1" x14ac:dyDescent="0.2">
      <c r="A5" s="207" t="s">
        <v>399</v>
      </c>
      <c r="B5" s="208"/>
      <c r="C5" s="111">
        <v>2026</v>
      </c>
    </row>
    <row r="6" spans="1:3" x14ac:dyDescent="0.2">
      <c r="A6" s="55" t="s">
        <v>441</v>
      </c>
      <c r="B6" s="30"/>
      <c r="C6" s="75">
        <v>21215665.850000001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559989.4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12499.14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310421.28999999998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237068.97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550447.69999999995</v>
      </c>
    </row>
    <row r="32" spans="1:3" x14ac:dyDescent="0.2">
      <c r="A32" s="61" t="s">
        <v>463</v>
      </c>
      <c r="B32" s="48" t="s">
        <v>352</v>
      </c>
      <c r="C32" s="76">
        <v>550447.69999999995</v>
      </c>
    </row>
    <row r="33" spans="1:4" x14ac:dyDescent="0.2">
      <c r="A33" s="61" t="s">
        <v>464</v>
      </c>
      <c r="B33" s="48" t="s">
        <v>40</v>
      </c>
      <c r="C33" s="76">
        <v>0</v>
      </c>
    </row>
    <row r="34" spans="1:4" x14ac:dyDescent="0.2">
      <c r="A34" s="61" t="s">
        <v>465</v>
      </c>
      <c r="B34" s="48" t="s">
        <v>362</v>
      </c>
      <c r="C34" s="76">
        <v>0</v>
      </c>
    </row>
    <row r="35" spans="1:4" x14ac:dyDescent="0.2">
      <c r="A35" s="61" t="s">
        <v>466</v>
      </c>
      <c r="B35" s="48" t="s">
        <v>368</v>
      </c>
      <c r="C35" s="76">
        <v>0</v>
      </c>
    </row>
    <row r="36" spans="1:4" x14ac:dyDescent="0.2">
      <c r="A36" s="61" t="s">
        <v>467</v>
      </c>
      <c r="B36" s="48" t="s">
        <v>376</v>
      </c>
      <c r="C36" s="76">
        <v>0</v>
      </c>
    </row>
    <row r="37" spans="1:4" x14ac:dyDescent="0.2">
      <c r="A37" s="61" t="s">
        <v>531</v>
      </c>
      <c r="B37" s="48" t="s">
        <v>575</v>
      </c>
      <c r="C37" s="76">
        <v>0</v>
      </c>
    </row>
    <row r="38" spans="1:4" x14ac:dyDescent="0.2">
      <c r="A38" s="61" t="s">
        <v>532</v>
      </c>
      <c r="B38" s="56" t="s">
        <v>468</v>
      </c>
      <c r="C38" s="78">
        <v>0</v>
      </c>
    </row>
    <row r="39" spans="1:4" x14ac:dyDescent="0.2">
      <c r="A39" s="49"/>
      <c r="B39" s="52"/>
      <c r="C39" s="53"/>
    </row>
    <row r="40" spans="1:4" x14ac:dyDescent="0.2">
      <c r="A40" s="54" t="s">
        <v>530</v>
      </c>
      <c r="B40" s="30"/>
      <c r="C40" s="71">
        <f>C6-C8+C31</f>
        <v>21206124.150000002</v>
      </c>
    </row>
    <row r="42" spans="1:4" ht="24" customHeight="1" x14ac:dyDescent="0.2">
      <c r="A42" s="189" t="s">
        <v>506</v>
      </c>
      <c r="B42" s="189"/>
      <c r="C42" s="189"/>
    </row>
    <row r="46" spans="1:4" x14ac:dyDescent="0.2">
      <c r="B46" s="164" t="s">
        <v>591</v>
      </c>
      <c r="C46" s="177" t="s">
        <v>591</v>
      </c>
      <c r="D46" s="177"/>
    </row>
    <row r="47" spans="1:4" x14ac:dyDescent="0.2">
      <c r="B47" s="175" t="s">
        <v>592</v>
      </c>
      <c r="C47" s="178" t="s">
        <v>593</v>
      </c>
      <c r="D47" s="178"/>
    </row>
    <row r="48" spans="1:4" x14ac:dyDescent="0.2">
      <c r="B48" s="176"/>
      <c r="C48" s="178"/>
      <c r="D48" s="178"/>
    </row>
    <row r="49" spans="2:4" x14ac:dyDescent="0.2">
      <c r="B49" s="176"/>
      <c r="C49" s="178"/>
      <c r="D49" s="178"/>
    </row>
    <row r="50" spans="2:4" x14ac:dyDescent="0.2">
      <c r="B50" s="4"/>
      <c r="C50" s="4"/>
      <c r="D50" s="4"/>
    </row>
    <row r="51" spans="2:4" x14ac:dyDescent="0.2">
      <c r="B51" s="4"/>
      <c r="C51" s="4"/>
      <c r="D51" s="4"/>
    </row>
    <row r="52" spans="2:4" x14ac:dyDescent="0.2">
      <c r="B52" s="177" t="s">
        <v>594</v>
      </c>
      <c r="C52" s="177"/>
      <c r="D52" s="177"/>
    </row>
    <row r="53" spans="2:4" x14ac:dyDescent="0.2">
      <c r="B53" s="178" t="s">
        <v>595</v>
      </c>
      <c r="C53" s="178"/>
      <c r="D53" s="178"/>
    </row>
    <row r="54" spans="2:4" x14ac:dyDescent="0.2">
      <c r="B54" s="178"/>
      <c r="C54" s="178"/>
      <c r="D54" s="178"/>
    </row>
    <row r="55" spans="2:4" x14ac:dyDescent="0.2">
      <c r="B55" s="178"/>
      <c r="C55" s="178"/>
      <c r="D55" s="178"/>
    </row>
  </sheetData>
  <mergeCells count="11">
    <mergeCell ref="C46:D46"/>
    <mergeCell ref="B47:B49"/>
    <mergeCell ref="C47:D49"/>
    <mergeCell ref="B52:D52"/>
    <mergeCell ref="B53:D55"/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28" zoomScaleNormal="100" workbookViewId="0">
      <selection activeCell="C57" sqref="C57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6" t="s">
        <v>589</v>
      </c>
      <c r="B1" s="210"/>
      <c r="C1" s="210"/>
      <c r="D1" s="210"/>
      <c r="E1" s="210"/>
      <c r="F1" s="210"/>
      <c r="G1" s="10" t="s">
        <v>486</v>
      </c>
      <c r="H1" s="11">
        <v>2026</v>
      </c>
    </row>
    <row r="2" spans="1:10" ht="18.95" customHeight="1" x14ac:dyDescent="0.2">
      <c r="A2" s="186" t="s">
        <v>497</v>
      </c>
      <c r="B2" s="210"/>
      <c r="C2" s="210"/>
      <c r="D2" s="210"/>
      <c r="E2" s="210"/>
      <c r="F2" s="210"/>
      <c r="G2" s="10" t="s">
        <v>487</v>
      </c>
      <c r="H2" s="11" t="s">
        <v>489</v>
      </c>
    </row>
    <row r="3" spans="1:10" ht="18.95" customHeight="1" x14ac:dyDescent="0.2">
      <c r="A3" s="211" t="s">
        <v>590</v>
      </c>
      <c r="B3" s="212"/>
      <c r="C3" s="212"/>
      <c r="D3" s="212"/>
      <c r="E3" s="212"/>
      <c r="F3" s="212"/>
      <c r="G3" s="10" t="s">
        <v>488</v>
      </c>
      <c r="H3" s="11">
        <v>2</v>
      </c>
    </row>
    <row r="4" spans="1:10" x14ac:dyDescent="0.2">
      <c r="A4" s="211" t="str">
        <f>'Notas a los Edos Financieros'!A4</f>
        <v>(Cifras en Pesos)</v>
      </c>
      <c r="B4" s="212"/>
      <c r="C4" s="212"/>
      <c r="D4" s="212"/>
      <c r="E4" s="212"/>
      <c r="F4" s="212"/>
      <c r="G4" s="110"/>
      <c r="H4" s="110"/>
    </row>
    <row r="5" spans="1:10" x14ac:dyDescent="0.2">
      <c r="A5" s="188" t="s">
        <v>113</v>
      </c>
      <c r="B5" s="188"/>
      <c r="C5" s="188"/>
      <c r="D5" s="188"/>
      <c r="E5" s="188"/>
      <c r="F5" s="188"/>
      <c r="G5" s="188"/>
      <c r="H5" s="188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9" t="s">
        <v>533</v>
      </c>
      <c r="C39" s="209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47810279.450000003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25513193.27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2677558.16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24974644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9" t="s">
        <v>534</v>
      </c>
      <c r="C48" s="209"/>
    </row>
    <row r="49" spans="1:4" x14ac:dyDescent="0.2">
      <c r="B49" s="113" t="s">
        <v>399</v>
      </c>
      <c r="C49" s="112">
        <f>H1</f>
        <v>2026</v>
      </c>
    </row>
    <row r="50" spans="1:4" x14ac:dyDescent="0.2">
      <c r="A50" s="12">
        <v>8210</v>
      </c>
      <c r="B50" s="86" t="s">
        <v>47</v>
      </c>
      <c r="C50" s="142">
        <v>47810279.450000003</v>
      </c>
    </row>
    <row r="51" spans="1:4" x14ac:dyDescent="0.2">
      <c r="A51" s="12">
        <v>8220</v>
      </c>
      <c r="B51" s="86" t="s">
        <v>46</v>
      </c>
      <c r="C51" s="142">
        <v>15087414.630000001</v>
      </c>
    </row>
    <row r="52" spans="1:4" x14ac:dyDescent="0.2">
      <c r="A52" s="12">
        <v>8230</v>
      </c>
      <c r="B52" s="86" t="s">
        <v>576</v>
      </c>
      <c r="C52" s="142">
        <v>2677558.16</v>
      </c>
    </row>
    <row r="53" spans="1:4" x14ac:dyDescent="0.2">
      <c r="A53" s="12">
        <v>8240</v>
      </c>
      <c r="B53" s="86" t="s">
        <v>45</v>
      </c>
      <c r="C53" s="142">
        <v>14184757.130000001</v>
      </c>
    </row>
    <row r="54" spans="1:4" x14ac:dyDescent="0.2">
      <c r="A54" s="12">
        <v>8250</v>
      </c>
      <c r="B54" s="86" t="s">
        <v>44</v>
      </c>
      <c r="C54" s="142">
        <v>0</v>
      </c>
    </row>
    <row r="55" spans="1:4" x14ac:dyDescent="0.2">
      <c r="A55" s="12">
        <v>8260</v>
      </c>
      <c r="B55" s="86" t="s">
        <v>43</v>
      </c>
      <c r="C55" s="142">
        <v>0</v>
      </c>
    </row>
    <row r="56" spans="1:4" x14ac:dyDescent="0.2">
      <c r="A56" s="12">
        <v>8270</v>
      </c>
      <c r="B56" s="86" t="s">
        <v>42</v>
      </c>
      <c r="C56" s="142">
        <v>21215666</v>
      </c>
    </row>
    <row r="58" spans="1:4" x14ac:dyDescent="0.2">
      <c r="B58" s="4"/>
    </row>
    <row r="59" spans="1:4" x14ac:dyDescent="0.2">
      <c r="A59" s="145" t="s">
        <v>506</v>
      </c>
    </row>
    <row r="63" spans="1:4" x14ac:dyDescent="0.2">
      <c r="B63" s="164" t="s">
        <v>591</v>
      </c>
      <c r="C63" s="177" t="s">
        <v>591</v>
      </c>
      <c r="D63" s="177"/>
    </row>
    <row r="64" spans="1:4" x14ac:dyDescent="0.2">
      <c r="B64" s="175" t="s">
        <v>592</v>
      </c>
      <c r="C64" s="178" t="s">
        <v>593</v>
      </c>
      <c r="D64" s="178"/>
    </row>
    <row r="65" spans="2:4" x14ac:dyDescent="0.2">
      <c r="B65" s="176"/>
      <c r="C65" s="178"/>
      <c r="D65" s="178"/>
    </row>
    <row r="66" spans="2:4" x14ac:dyDescent="0.2">
      <c r="B66" s="176"/>
      <c r="C66" s="178"/>
      <c r="D66" s="178"/>
    </row>
    <row r="67" spans="2:4" x14ac:dyDescent="0.2">
      <c r="B67" s="4"/>
      <c r="C67" s="4"/>
      <c r="D67" s="4"/>
    </row>
    <row r="68" spans="2:4" x14ac:dyDescent="0.2">
      <c r="B68" s="4"/>
      <c r="C68" s="4"/>
      <c r="D68" s="4"/>
    </row>
    <row r="69" spans="2:4" x14ac:dyDescent="0.2">
      <c r="B69" s="177" t="s">
        <v>594</v>
      </c>
      <c r="C69" s="177"/>
      <c r="D69" s="177"/>
    </row>
    <row r="70" spans="2:4" x14ac:dyDescent="0.2">
      <c r="B70" s="178" t="s">
        <v>595</v>
      </c>
      <c r="C70" s="178"/>
      <c r="D70" s="178"/>
    </row>
    <row r="71" spans="2:4" x14ac:dyDescent="0.2">
      <c r="B71" s="178"/>
      <c r="C71" s="178"/>
      <c r="D71" s="178"/>
    </row>
    <row r="72" spans="2:4" x14ac:dyDescent="0.2">
      <c r="B72" s="178"/>
      <c r="C72" s="178"/>
      <c r="D72" s="178"/>
    </row>
  </sheetData>
  <sheetProtection formatCells="0" formatColumns="0" formatRows="0" insertColumns="0" insertRows="0" insertHyperlinks="0" deleteColumns="0" deleteRows="0" sort="0" autoFilter="0" pivotTables="0"/>
  <mergeCells count="12">
    <mergeCell ref="C63:D63"/>
    <mergeCell ref="B64:B66"/>
    <mergeCell ref="C64:D66"/>
    <mergeCell ref="B69:D69"/>
    <mergeCell ref="B70:D72"/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PC1</cp:lastModifiedBy>
  <cp:lastPrinted>2026-07-22T14:54:29Z</cp:lastPrinted>
  <dcterms:created xsi:type="dcterms:W3CDTF">2012-12-11T20:36:24Z</dcterms:created>
  <dcterms:modified xsi:type="dcterms:W3CDTF">2026-07-29T20:42:44Z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