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3 TRIMESTRE 2025\SIRET\EXCEL\LDF\"/>
    </mc:Choice>
  </mc:AlternateContent>
  <bookViews>
    <workbookView xWindow="-105" yWindow="-105" windowWidth="23250" windowHeight="1245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2" i="1"/>
  <c r="H54" i="1"/>
  <c r="H55" i="1"/>
  <c r="H56" i="1"/>
  <c r="H57" i="1"/>
  <c r="H58" i="1"/>
  <c r="H59" i="1"/>
  <c r="H60" i="1"/>
  <c r="H61" i="1"/>
  <c r="H53" i="1"/>
  <c r="H42" i="1"/>
  <c r="H41" i="1"/>
  <c r="H40" i="1"/>
  <c r="I41" i="1"/>
  <c r="I40" i="1"/>
  <c r="I39" i="1"/>
  <c r="I38" i="1"/>
  <c r="I37" i="1"/>
  <c r="I36" i="1"/>
  <c r="I35" i="1"/>
  <c r="I34" i="1"/>
  <c r="I33" i="1"/>
  <c r="H33" i="1"/>
  <c r="H34" i="1"/>
  <c r="H35" i="1"/>
  <c r="H36" i="1"/>
  <c r="H37" i="1"/>
  <c r="H38" i="1"/>
  <c r="H39" i="1"/>
  <c r="H25" i="1"/>
  <c r="H26" i="1"/>
  <c r="H27" i="1"/>
  <c r="H28" i="1"/>
  <c r="H29" i="1"/>
  <c r="H30" i="1"/>
  <c r="H31" i="1"/>
  <c r="H24" i="1"/>
  <c r="I19" i="1"/>
  <c r="H19" i="1"/>
  <c r="H23" i="1"/>
  <c r="H15" i="1" l="1"/>
  <c r="H14" i="1" s="1"/>
  <c r="D22" i="1"/>
  <c r="E22" i="1"/>
  <c r="I16" i="1"/>
  <c r="I17" i="1"/>
  <c r="I18" i="1"/>
  <c r="I20" i="1"/>
  <c r="I21" i="1"/>
  <c r="I23" i="1"/>
  <c r="I24" i="1"/>
  <c r="I25" i="1"/>
  <c r="I26" i="1"/>
  <c r="I27" i="1"/>
  <c r="I28" i="1"/>
  <c r="I29" i="1"/>
  <c r="I30" i="1"/>
  <c r="I31" i="1"/>
  <c r="I43" i="1"/>
  <c r="I44" i="1"/>
  <c r="I45" i="1"/>
  <c r="I46" i="1"/>
  <c r="I47" i="1"/>
  <c r="I48" i="1"/>
  <c r="I49" i="1"/>
  <c r="I50" i="1"/>
  <c r="I51" i="1"/>
  <c r="I54" i="1"/>
  <c r="I55" i="1"/>
  <c r="I56" i="1"/>
  <c r="I57" i="1"/>
  <c r="I58" i="1"/>
  <c r="I59" i="1"/>
  <c r="I60" i="1"/>
  <c r="I61" i="1"/>
  <c r="I63" i="1"/>
  <c r="I62" i="1" s="1"/>
  <c r="I64" i="1"/>
  <c r="I65" i="1"/>
  <c r="I73" i="1"/>
  <c r="I66" i="1" s="1"/>
  <c r="I74" i="1"/>
  <c r="I78" i="1"/>
  <c r="H78" i="1"/>
  <c r="H74" i="1"/>
  <c r="H66" i="1"/>
  <c r="H62" i="1"/>
  <c r="H22" i="1"/>
  <c r="D78" i="1"/>
  <c r="D74" i="1"/>
  <c r="D66" i="1"/>
  <c r="D62" i="1"/>
  <c r="D52" i="1"/>
  <c r="D42" i="1"/>
  <c r="D32" i="1"/>
  <c r="D14" i="1"/>
  <c r="C78" i="1"/>
  <c r="C74" i="1"/>
  <c r="C13" i="1" s="1"/>
  <c r="C66" i="1"/>
  <c r="C62" i="1"/>
  <c r="C52" i="1"/>
  <c r="C42" i="1"/>
  <c r="C32" i="1"/>
  <c r="C22" i="1"/>
  <c r="C14" i="1"/>
  <c r="I52" i="1" l="1"/>
  <c r="I42" i="1"/>
  <c r="I32" i="1"/>
  <c r="I22" i="1"/>
  <c r="I15" i="1"/>
  <c r="I14" i="1" s="1"/>
  <c r="I13" i="1" l="1"/>
  <c r="C140" i="1"/>
  <c r="D13" i="1"/>
  <c r="E32" i="1"/>
  <c r="H32" i="1" s="1"/>
  <c r="H13" i="1" s="1"/>
  <c r="E52" i="1"/>
  <c r="E13" i="1" l="1"/>
  <c r="F4" i="1" s="1"/>
  <c r="F32" i="1" l="1"/>
  <c r="F22" i="1"/>
  <c r="F13" i="1" s="1"/>
  <c r="G13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<sst xmlns="http://schemas.openxmlformats.org/spreadsheetml/2006/main" count="269" uniqueCount="157">
  <si>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</si>
  <si>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</si>
  <si>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</si>
  <si>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</si>
  <si>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</si>
  <si>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</si>
  <si>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</si>
  <si>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</si>
  <si>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</si>
  <si>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</si>
  <si>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</si>
  <si>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</si>
  <si>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</si>
  <si>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</si>
  <si>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</si>
  <si>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</si>
  <si>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</si>
  <si>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</si>
  <si>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</si>
  <si>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</si>
  <si>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</si>
  <si>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</si>
  <si>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</si>
  <si>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</si>
  <si>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</si>
  <si>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</si>
  <si>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</si>
  <si>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</si>
  <si>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</si>
  <si>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</si>
  <si>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</si>
  <si>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</si>
  <si>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</si>
  <si>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</si>
  <si>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</si>
  <si>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</si>
  <si>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</si>
  <si>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</si>
  <si>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</si>
  <si>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</si>
  <si>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</si>
  <si>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</si>
  <si>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</si>
  <si>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</si>
  <si>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</si>
  <si>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</si>
  <si>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</si>
  <si>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</si>
  <si>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</si>
  <si>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</si>
  <si>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</si>
  <si>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</si>
  <si>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</si>
  <si>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</si>
  <si>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</si>
  <si>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</si>
  <si>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</si>
  <si>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</si>
  <si>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</si>
  <si>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</si>
  <si>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</si>
  <si>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</si>
  <si>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</si>
  <si>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</si>
  <si>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</si>
  <si>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</si>
  <si>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</si>
  <si>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</si>
  <si>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</si>
  <si>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</si>
  <si>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</si>
  <si>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</si>
  <si>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</si>
  <si>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</si>
  <si>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</si>
  <si>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</si>
  <si>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</si>
  <si>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</si>
  <si>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</si>
  <si>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</si>
  <si>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</si>
  <si>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</si>
  <si>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</si>
  <si>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</si>
  <si>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</si>
  <si>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</si>
  <si>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</si>
  <si>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</si>
  <si>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</si>
  <si>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</si>
  <si>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</si>
  <si>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</si>
  <si>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</si>
  <si>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</si>
  <si>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</si>
  <si>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</si>
  <si>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</si>
  <si>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</si>
  <si>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</si>
  <si>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</si>
  <si>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</si>
  <si>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</si>
  <si>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</si>
  <si>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</si>
  <si>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</si>
  <si>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</si>
  <si>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</si>
  <si>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</si>
  <si>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</si>
  <si>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</si>
  <si>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</si>
  <si>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</si>
  <si>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</si>
  <si>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</si>
  <si>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</si>
  <si>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</si>
  <si>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</si>
  <si>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</si>
  <si>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</si>
  <si>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</si>
  <si>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</si>
  <si>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</si>
  <si>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</si>
  <si>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</si>
  <si>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</si>
  <si>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</si>
  <si>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</si>
  <si>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</si>
  <si>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</si>
  <si>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</si>
  <si>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</si>
  <si>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</si>
  <si>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</si>
  <si>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</si>
  <si>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</si>
  <si>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</si>
  <si>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</si>
  <si>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</si>
  <si>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</si>
  <si>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</si>
  <si>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</si>
  <si>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</si>
  <si>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</si>
  <si>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</si>
  <si>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</si>
  <si>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</si>
  <si>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</si>
  <si>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</si>
  <si>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COMITÉ MUNICIPAL DE AGUA POTABLEY ALCANTARILLADO JUVENTINO ROSAS</t>
  </si>
  <si>
    <t>NO TENEMOS BALANCE PRESUPUESTARIO DE RECURSOS DISPONIBLES NEGATIVO</t>
  </si>
  <si>
    <t>EL ENTE NO TIENE DEUDA PUBLICA</t>
  </si>
  <si>
    <t>EL ENTE NO HA CONTRAIDO OBLIGACIONES A CORTO PLAZO</t>
  </si>
  <si>
    <t>EL ENTE NO HA CONTRAIDO DEUDA</t>
  </si>
  <si>
    <t>"Ya que no cuento con devengados en el año que corresponda y que se hubieren registrado en cuentas por pagar</t>
  </si>
  <si>
    <t>y que integran el pasivo circulante al cierre del ejercicio."</t>
  </si>
  <si>
    <t>Correspondiente del 01 de Abril al 30 de Septiembre de 2025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</si>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</sst>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" fontId="7" fillId="0" borderId="2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4" fontId="3" fillId="0" borderId="0" xfId="0" applyNumberFormat="1" applyFont="1"/>
    <xf numFmtId="3" fontId="3" fillId="0" borderId="0" xfId="0" applyNumberFormat="1" applyFont="1"/>
    <xf numFmtId="3" fontId="6" fillId="0" borderId="2" xfId="0" applyNumberFormat="1" applyFont="1" applyBorder="1" applyProtection="1">
      <protection locked="0"/>
    </xf>
    <xf numFmtId="0" fontId="2" fillId="0" borderId="0" xfId="6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right" vertical="top"/>
      <protection locked="0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2" fillId="0" borderId="1" xfId="0" applyNumberFormat="1" applyFont="1" applyFill="1" applyBorder="1" applyAlignment="1" applyProtection="1">
      <alignment horizontal="right" vertical="top"/>
      <protection locked="0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15"/>
  <sheetViews>
    <sheetView workbookViewId="0">
      <selection sqref="A1:D1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155</v>
      </c>
      <c r="B3" s="24"/>
      <c r="C3" s="25" t="s">
        <v>4</v>
      </c>
      <c r="D3" s="27">
        <v>1</v>
      </c>
    </row>
    <row r="4" spans="1:4" x14ac:dyDescent="0.2">
      <c r="A4" s="78" t="s">
        <v>5</v>
      </c>
      <c r="B4" s="79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C35" sqref="C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COMITÉ MUNICIPAL DE AGUA POTABLEY ALCANTARILLADO JUVENTINO ROSAS</v>
      </c>
      <c r="C1" s="80"/>
      <c r="D1" s="80"/>
      <c r="E1" s="40" t="s">
        <v>0</v>
      </c>
      <c r="F1" s="41">
        <f>'Notas de Disciplina Financiera'!D1</f>
        <v>2025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Abril al 30 de Septiembre de 2025</v>
      </c>
      <c r="C3" s="80"/>
      <c r="D3" s="80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x14ac:dyDescent="0.2">
      <c r="C11" s="43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2"/>
  <sheetViews>
    <sheetView showGridLines="0" topLeftCell="A128" zoomScaleNormal="100" workbookViewId="0">
      <selection activeCell="B1" sqref="B1:I16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80" t="str">
        <f>'Notas de Disciplina Financiera'!A1</f>
        <v>COMITÉ MUNICIPAL DE AGUA POTABLEY ALCANTARILLADO JUVENTINO ROSAS</v>
      </c>
      <c r="C1" s="80"/>
      <c r="D1" s="80"/>
      <c r="E1" s="40" t="s">
        <v>0</v>
      </c>
      <c r="F1" s="41">
        <f>'Notas de Disciplina Financiera'!D1</f>
        <v>2025</v>
      </c>
    </row>
    <row r="2" spans="1:11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11" x14ac:dyDescent="0.2">
      <c r="B3" s="80" t="str">
        <f>'Notas de Disciplina Financiera'!A3</f>
        <v>Correspondiente del 01 de Abril al 30 de Septiembre de 2025</v>
      </c>
      <c r="C3" s="80"/>
      <c r="D3" s="80"/>
      <c r="E3" s="40" t="s">
        <v>4</v>
      </c>
      <c r="F3" s="41">
        <f>'Notas de Disciplina Financiera'!D3</f>
        <v>1</v>
      </c>
    </row>
    <row r="4" spans="1:11" x14ac:dyDescent="0.2">
      <c r="F4" s="74">
        <f>+D13+E13</f>
        <v>5031155.29</v>
      </c>
    </row>
    <row r="5" spans="1:11" x14ac:dyDescent="0.2">
      <c r="B5" s="43" t="s">
        <v>25</v>
      </c>
    </row>
    <row r="6" spans="1:11" x14ac:dyDescent="0.2">
      <c r="B6" s="86" t="str">
        <f>B1</f>
        <v>COMITÉ MUNICIPAL DE AGUA POTABLEY ALCANTARILLADO JUVENTINO ROSAS</v>
      </c>
      <c r="C6" s="86"/>
      <c r="D6" s="86"/>
      <c r="E6" s="86"/>
      <c r="F6" s="86"/>
      <c r="G6" s="86"/>
      <c r="H6" s="86"/>
      <c r="I6" s="86"/>
    </row>
    <row r="7" spans="1:11" x14ac:dyDescent="0.2">
      <c r="B7" s="81" t="s">
        <v>26</v>
      </c>
      <c r="C7" s="81"/>
      <c r="D7" s="81"/>
      <c r="E7" s="81"/>
      <c r="F7" s="81"/>
      <c r="G7" s="81"/>
      <c r="H7" s="81"/>
      <c r="I7" s="81"/>
    </row>
    <row r="8" spans="1:11" x14ac:dyDescent="0.2">
      <c r="B8" s="81" t="s">
        <v>27</v>
      </c>
      <c r="C8" s="81"/>
      <c r="D8" s="81"/>
      <c r="E8" s="81"/>
      <c r="F8" s="81"/>
      <c r="G8" s="81"/>
      <c r="H8" s="81"/>
      <c r="I8" s="81"/>
    </row>
    <row r="9" spans="1:11" x14ac:dyDescent="0.2">
      <c r="B9" s="81" t="str">
        <f>B3</f>
        <v>Correspondiente del 01 de Abril al 30 de Septiembre de 2025</v>
      </c>
      <c r="C9" s="81"/>
      <c r="D9" s="81"/>
      <c r="E9" s="81"/>
      <c r="F9" s="81"/>
      <c r="G9" s="81"/>
      <c r="H9" s="81"/>
      <c r="I9" s="81"/>
    </row>
    <row r="10" spans="1:11" x14ac:dyDescent="0.2">
      <c r="B10" s="82" t="s">
        <v>28</v>
      </c>
      <c r="C10" s="82"/>
      <c r="D10" s="82"/>
      <c r="E10" s="82"/>
      <c r="F10" s="82"/>
      <c r="G10" s="82"/>
      <c r="H10" s="82"/>
      <c r="I10" s="82"/>
    </row>
    <row r="11" spans="1:11" x14ac:dyDescent="0.2">
      <c r="B11" s="9"/>
      <c r="C11" s="9"/>
      <c r="D11" s="83" t="s">
        <v>29</v>
      </c>
      <c r="E11" s="84"/>
      <c r="F11" s="84"/>
      <c r="G11" s="84"/>
      <c r="H11" s="85"/>
      <c r="I11" s="9"/>
    </row>
    <row r="12" spans="1:11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1" x14ac:dyDescent="0.2">
      <c r="A13" s="42"/>
      <c r="B13" s="13" t="s">
        <v>38</v>
      </c>
      <c r="C13" s="98">
        <f>+C14+C22+C32+C52+C42+C62+C66+C74+C78</f>
        <v>49495898.689999998</v>
      </c>
      <c r="D13" s="99">
        <f>+D14+D22+D32+D52+D42+D62+D66+D74+D78</f>
        <v>7541036.29</v>
      </c>
      <c r="E13" s="100">
        <f>+E14+E22+E32+E52+E42+E62+E66+E74+E78</f>
        <v>-2509881</v>
      </c>
      <c r="F13" s="99">
        <f t="shared" ref="F13:G13" si="0">+F14+F22+F32+F52+F42+F62+F66+F74+F78</f>
        <v>0</v>
      </c>
      <c r="G13" s="99">
        <f t="shared" si="0"/>
        <v>0</v>
      </c>
      <c r="H13" s="99">
        <f>+H14+H22+H32+H52+H42+H62+H66+H74+H78</f>
        <v>5031155.29</v>
      </c>
      <c r="I13" s="98">
        <f>+I14+I22+I32+I52+I42+I62+I66+I74+I78</f>
        <v>54527053.979999997</v>
      </c>
      <c r="K13" s="75"/>
    </row>
    <row r="14" spans="1:11" x14ac:dyDescent="0.2">
      <c r="B14" s="17" t="s">
        <v>39</v>
      </c>
      <c r="C14" s="76">
        <f>SUM(C15:C21)</f>
        <v>23422165.619999997</v>
      </c>
      <c r="D14" s="76">
        <f>SUM(D15:D21)</f>
        <v>100000</v>
      </c>
      <c r="E14" s="3">
        <v>0</v>
      </c>
      <c r="F14" s="3">
        <v>0</v>
      </c>
      <c r="G14" s="3">
        <v>0</v>
      </c>
      <c r="H14" s="76">
        <f>SUM(H15:H21)</f>
        <v>100000</v>
      </c>
      <c r="I14" s="72">
        <f>SUM(I15:I21)</f>
        <v>23522165.619999997</v>
      </c>
    </row>
    <row r="15" spans="1:11" x14ac:dyDescent="0.2">
      <c r="B15" s="16" t="s">
        <v>40</v>
      </c>
      <c r="C15" s="73">
        <v>11739607.07</v>
      </c>
      <c r="D15" s="73">
        <v>0</v>
      </c>
      <c r="E15" s="4">
        <v>0</v>
      </c>
      <c r="F15" s="4">
        <v>0</v>
      </c>
      <c r="G15" s="4">
        <v>0</v>
      </c>
      <c r="H15" s="73">
        <f>+D15+E15</f>
        <v>0</v>
      </c>
      <c r="I15" s="71">
        <f>+C15+H15</f>
        <v>11739607.07</v>
      </c>
    </row>
    <row r="16" spans="1:11" x14ac:dyDescent="0.2">
      <c r="B16" s="16" t="s">
        <v>41</v>
      </c>
      <c r="C16" s="73">
        <v>691992.77</v>
      </c>
      <c r="D16" s="73">
        <v>0</v>
      </c>
      <c r="E16" s="4">
        <v>0</v>
      </c>
      <c r="F16" s="4">
        <v>0</v>
      </c>
      <c r="G16" s="4">
        <v>0</v>
      </c>
      <c r="H16" s="73">
        <v>0</v>
      </c>
      <c r="I16" s="71">
        <f t="shared" ref="I16:I21" si="1">+C16+H16</f>
        <v>691992.77</v>
      </c>
    </row>
    <row r="17" spans="2:9" x14ac:dyDescent="0.2">
      <c r="B17" s="16" t="s">
        <v>42</v>
      </c>
      <c r="C17" s="73">
        <v>2704865.13</v>
      </c>
      <c r="D17" s="73">
        <v>0</v>
      </c>
      <c r="E17" s="4">
        <v>0</v>
      </c>
      <c r="F17" s="4">
        <v>0</v>
      </c>
      <c r="G17" s="4">
        <v>0</v>
      </c>
      <c r="H17" s="73">
        <v>0</v>
      </c>
      <c r="I17" s="71">
        <f t="shared" si="1"/>
        <v>2704865.13</v>
      </c>
    </row>
    <row r="18" spans="2:9" x14ac:dyDescent="0.2">
      <c r="B18" s="16" t="s">
        <v>43</v>
      </c>
      <c r="C18" s="73">
        <v>3322111.97</v>
      </c>
      <c r="D18" s="73">
        <v>0</v>
      </c>
      <c r="E18" s="4">
        <v>0</v>
      </c>
      <c r="F18" s="4">
        <v>0</v>
      </c>
      <c r="G18" s="4">
        <v>0</v>
      </c>
      <c r="H18" s="73">
        <v>0</v>
      </c>
      <c r="I18" s="71">
        <f t="shared" si="1"/>
        <v>3322111.97</v>
      </c>
    </row>
    <row r="19" spans="2:9" x14ac:dyDescent="0.2">
      <c r="B19" s="16" t="s">
        <v>44</v>
      </c>
      <c r="C19" s="73">
        <v>2428729.61</v>
      </c>
      <c r="D19" s="73">
        <v>100000</v>
      </c>
      <c r="E19" s="4">
        <v>0</v>
      </c>
      <c r="F19" s="4">
        <v>0</v>
      </c>
      <c r="G19" s="4">
        <v>0</v>
      </c>
      <c r="H19" s="73">
        <f>+D19-E19</f>
        <v>100000</v>
      </c>
      <c r="I19" s="71">
        <f>+C19+H19</f>
        <v>2528729.61</v>
      </c>
    </row>
    <row r="20" spans="2:9" x14ac:dyDescent="0.2">
      <c r="B20" s="16" t="s">
        <v>45</v>
      </c>
      <c r="C20" s="73">
        <v>0</v>
      </c>
      <c r="D20" s="73">
        <v>0</v>
      </c>
      <c r="E20" s="4">
        <v>0</v>
      </c>
      <c r="F20" s="4">
        <v>0</v>
      </c>
      <c r="G20" s="4">
        <v>0</v>
      </c>
      <c r="H20" s="73">
        <v>0</v>
      </c>
      <c r="I20" s="71">
        <f t="shared" si="1"/>
        <v>0</v>
      </c>
    </row>
    <row r="21" spans="2:9" x14ac:dyDescent="0.2">
      <c r="B21" s="16" t="s">
        <v>46</v>
      </c>
      <c r="C21" s="73">
        <v>2534859.0699999998</v>
      </c>
      <c r="D21" s="73">
        <v>0</v>
      </c>
      <c r="E21" s="4">
        <v>0</v>
      </c>
      <c r="F21" s="4">
        <v>0</v>
      </c>
      <c r="G21" s="4">
        <v>0</v>
      </c>
      <c r="H21" s="73">
        <v>0</v>
      </c>
      <c r="I21" s="71">
        <f t="shared" si="1"/>
        <v>2534859.0699999998</v>
      </c>
    </row>
    <row r="22" spans="2:9" x14ac:dyDescent="0.2">
      <c r="B22" s="17" t="s">
        <v>47</v>
      </c>
      <c r="C22" s="76">
        <f>SUM(C23:C31)</f>
        <v>6277571.6100000003</v>
      </c>
      <c r="D22" s="76">
        <f>SUM(D23:D31)</f>
        <v>740680</v>
      </c>
      <c r="E22" s="76">
        <f>SUM(E23:E31)</f>
        <v>-643823</v>
      </c>
      <c r="F22" s="3">
        <f>+F29</f>
        <v>0</v>
      </c>
      <c r="G22" s="3">
        <v>0</v>
      </c>
      <c r="H22" s="76">
        <f>SUM(H23:H31)</f>
        <v>96857</v>
      </c>
      <c r="I22" s="72">
        <f>SUM(I23:I31)</f>
        <v>6374428.6100000003</v>
      </c>
    </row>
    <row r="23" spans="2:9" x14ac:dyDescent="0.2">
      <c r="B23" s="16" t="s">
        <v>48</v>
      </c>
      <c r="C23" s="73">
        <v>376000</v>
      </c>
      <c r="D23" s="73">
        <v>10000</v>
      </c>
      <c r="E23" s="73">
        <v>0</v>
      </c>
      <c r="F23" s="4">
        <v>0</v>
      </c>
      <c r="G23" s="4">
        <v>0</v>
      </c>
      <c r="H23" s="73">
        <f>+D23-E23</f>
        <v>10000</v>
      </c>
      <c r="I23" s="71">
        <f>+C23+H23</f>
        <v>386000</v>
      </c>
    </row>
    <row r="24" spans="2:9" x14ac:dyDescent="0.2">
      <c r="B24" s="16" t="s">
        <v>49</v>
      </c>
      <c r="C24" s="73">
        <v>20000</v>
      </c>
      <c r="D24" s="73">
        <v>3000</v>
      </c>
      <c r="E24" s="4">
        <v>0</v>
      </c>
      <c r="F24" s="4">
        <v>0</v>
      </c>
      <c r="G24" s="4">
        <v>0</v>
      </c>
      <c r="H24" s="73">
        <f>+D24+E24+F24+G24</f>
        <v>3000</v>
      </c>
      <c r="I24" s="71">
        <f t="shared" ref="I24:I31" si="2">+C24+H24</f>
        <v>23000</v>
      </c>
    </row>
    <row r="25" spans="2:9" x14ac:dyDescent="0.2">
      <c r="B25" s="16" t="s">
        <v>50</v>
      </c>
      <c r="C25" s="73">
        <v>0</v>
      </c>
      <c r="D25" s="73">
        <v>0</v>
      </c>
      <c r="E25" s="4">
        <v>0</v>
      </c>
      <c r="F25" s="4">
        <v>0</v>
      </c>
      <c r="G25" s="4">
        <v>0</v>
      </c>
      <c r="H25" s="73">
        <f t="shared" ref="H25:H41" si="3">+D25+E25+F25+G25</f>
        <v>0</v>
      </c>
      <c r="I25" s="71">
        <f t="shared" si="2"/>
        <v>0</v>
      </c>
    </row>
    <row r="26" spans="2:9" x14ac:dyDescent="0.2">
      <c r="B26" s="16" t="s">
        <v>51</v>
      </c>
      <c r="C26" s="73">
        <v>4206571.6100000003</v>
      </c>
      <c r="D26" s="73">
        <v>0</v>
      </c>
      <c r="E26" s="73">
        <v>-613823</v>
      </c>
      <c r="F26" s="4">
        <v>0</v>
      </c>
      <c r="G26" s="4">
        <v>0</v>
      </c>
      <c r="H26" s="73">
        <f t="shared" si="3"/>
        <v>-613823</v>
      </c>
      <c r="I26" s="71">
        <f t="shared" si="2"/>
        <v>3592748.6100000003</v>
      </c>
    </row>
    <row r="27" spans="2:9" x14ac:dyDescent="0.2">
      <c r="B27" s="16" t="s">
        <v>52</v>
      </c>
      <c r="C27" s="73">
        <v>305000</v>
      </c>
      <c r="D27" s="73">
        <v>0</v>
      </c>
      <c r="E27" s="4">
        <v>0</v>
      </c>
      <c r="F27" s="4">
        <v>0</v>
      </c>
      <c r="G27" s="4">
        <v>0</v>
      </c>
      <c r="H27" s="73">
        <f t="shared" si="3"/>
        <v>0</v>
      </c>
      <c r="I27" s="71">
        <f t="shared" si="2"/>
        <v>305000</v>
      </c>
    </row>
    <row r="28" spans="2:9" x14ac:dyDescent="0.2">
      <c r="B28" s="16" t="s">
        <v>53</v>
      </c>
      <c r="C28" s="73">
        <v>990000</v>
      </c>
      <c r="D28" s="73">
        <v>300000</v>
      </c>
      <c r="E28" s="4">
        <v>0</v>
      </c>
      <c r="F28" s="4">
        <v>0</v>
      </c>
      <c r="G28" s="4">
        <v>0</v>
      </c>
      <c r="H28" s="73">
        <f t="shared" si="3"/>
        <v>300000</v>
      </c>
      <c r="I28" s="71">
        <f t="shared" si="2"/>
        <v>1290000</v>
      </c>
    </row>
    <row r="29" spans="2:9" x14ac:dyDescent="0.2">
      <c r="B29" s="16" t="s">
        <v>54</v>
      </c>
      <c r="C29" s="73">
        <v>240000</v>
      </c>
      <c r="D29" s="73">
        <v>0</v>
      </c>
      <c r="E29" s="4">
        <v>-30000</v>
      </c>
      <c r="F29" s="4"/>
      <c r="G29" s="4">
        <v>0</v>
      </c>
      <c r="H29" s="73">
        <f t="shared" si="3"/>
        <v>-30000</v>
      </c>
      <c r="I29" s="71">
        <f t="shared" si="2"/>
        <v>210000</v>
      </c>
    </row>
    <row r="30" spans="2:9" x14ac:dyDescent="0.2">
      <c r="B30" s="16" t="s">
        <v>55</v>
      </c>
      <c r="C30" s="73">
        <v>0</v>
      </c>
      <c r="D30" s="73">
        <v>0</v>
      </c>
      <c r="E30" s="4">
        <v>0</v>
      </c>
      <c r="F30" s="4">
        <v>0</v>
      </c>
      <c r="G30" s="4">
        <v>0</v>
      </c>
      <c r="H30" s="73">
        <f t="shared" si="3"/>
        <v>0</v>
      </c>
      <c r="I30" s="71">
        <f t="shared" si="2"/>
        <v>0</v>
      </c>
    </row>
    <row r="31" spans="2:9" x14ac:dyDescent="0.2">
      <c r="B31" s="16" t="s">
        <v>56</v>
      </c>
      <c r="C31" s="73">
        <v>140000</v>
      </c>
      <c r="D31" s="73">
        <v>427680</v>
      </c>
      <c r="E31" s="4">
        <v>0</v>
      </c>
      <c r="F31" s="4">
        <v>0</v>
      </c>
      <c r="G31" s="4">
        <v>0</v>
      </c>
      <c r="H31" s="73">
        <f t="shared" si="3"/>
        <v>427680</v>
      </c>
      <c r="I31" s="71">
        <f t="shared" si="2"/>
        <v>567680</v>
      </c>
    </row>
    <row r="32" spans="2:9" x14ac:dyDescent="0.2">
      <c r="B32" s="17" t="s">
        <v>57</v>
      </c>
      <c r="C32" s="76">
        <f>SUM(C33:C41)</f>
        <v>16784385.879999999</v>
      </c>
      <c r="D32" s="76">
        <f>SUM(D33:D41)</f>
        <v>6127367.29</v>
      </c>
      <c r="E32" s="3">
        <f>SUM(E33:E41)</f>
        <v>-466479</v>
      </c>
      <c r="F32" s="3">
        <f>+F37</f>
        <v>0</v>
      </c>
      <c r="G32" s="3">
        <v>0</v>
      </c>
      <c r="H32" s="76">
        <f t="shared" si="3"/>
        <v>5660888.29</v>
      </c>
      <c r="I32" s="72">
        <f>SUM(I33:I41)</f>
        <v>22445274.170000002</v>
      </c>
    </row>
    <row r="33" spans="2:9" x14ac:dyDescent="0.2">
      <c r="B33" s="16" t="s">
        <v>58</v>
      </c>
      <c r="C33" s="73">
        <v>8121385.8799999999</v>
      </c>
      <c r="D33" s="73">
        <v>2642594.7599999998</v>
      </c>
      <c r="E33" s="4">
        <v>0</v>
      </c>
      <c r="F33" s="4">
        <v>0</v>
      </c>
      <c r="G33" s="4">
        <v>0</v>
      </c>
      <c r="H33" s="73">
        <f t="shared" si="3"/>
        <v>2642594.7599999998</v>
      </c>
      <c r="I33" s="71">
        <f>+C33+H33</f>
        <v>10763980.640000001</v>
      </c>
    </row>
    <row r="34" spans="2:9" x14ac:dyDescent="0.2">
      <c r="B34" s="16" t="s">
        <v>59</v>
      </c>
      <c r="C34" s="73">
        <v>45000</v>
      </c>
      <c r="D34" s="73">
        <v>981034.53</v>
      </c>
      <c r="E34" s="4">
        <v>0</v>
      </c>
      <c r="F34" s="4">
        <v>0</v>
      </c>
      <c r="G34" s="4">
        <v>0</v>
      </c>
      <c r="H34" s="73">
        <f t="shared" si="3"/>
        <v>981034.53</v>
      </c>
      <c r="I34" s="71">
        <f>+C34+H34</f>
        <v>1026034.53</v>
      </c>
    </row>
    <row r="35" spans="2:9" x14ac:dyDescent="0.2">
      <c r="B35" s="16" t="s">
        <v>60</v>
      </c>
      <c r="C35" s="73">
        <v>1065000</v>
      </c>
      <c r="D35" s="73">
        <v>0</v>
      </c>
      <c r="E35" s="73">
        <v>-12500</v>
      </c>
      <c r="F35" s="4">
        <v>0</v>
      </c>
      <c r="G35" s="4">
        <v>0</v>
      </c>
      <c r="H35" s="73">
        <f t="shared" si="3"/>
        <v>-12500</v>
      </c>
      <c r="I35" s="71">
        <f>+C35+H35</f>
        <v>1052500</v>
      </c>
    </row>
    <row r="36" spans="2:9" x14ac:dyDescent="0.2">
      <c r="B36" s="16" t="s">
        <v>61</v>
      </c>
      <c r="C36" s="73">
        <v>366000</v>
      </c>
      <c r="D36" s="73">
        <v>278000</v>
      </c>
      <c r="E36" s="4">
        <v>0</v>
      </c>
      <c r="F36" s="4">
        <v>0</v>
      </c>
      <c r="G36" s="4">
        <v>0</v>
      </c>
      <c r="H36" s="73">
        <f t="shared" si="3"/>
        <v>278000</v>
      </c>
      <c r="I36" s="71">
        <f>+C36+H36</f>
        <v>644000</v>
      </c>
    </row>
    <row r="37" spans="2:9" x14ac:dyDescent="0.2">
      <c r="B37" s="16" t="s">
        <v>62</v>
      </c>
      <c r="C37" s="73">
        <v>2512000</v>
      </c>
      <c r="D37" s="73">
        <v>0</v>
      </c>
      <c r="E37" s="4">
        <v>-413979</v>
      </c>
      <c r="F37" s="4">
        <v>0</v>
      </c>
      <c r="G37" s="4">
        <v>0</v>
      </c>
      <c r="H37" s="73">
        <f t="shared" si="3"/>
        <v>-413979</v>
      </c>
      <c r="I37" s="71">
        <f>+C37+H37</f>
        <v>2098021</v>
      </c>
    </row>
    <row r="38" spans="2:9" x14ac:dyDescent="0.2">
      <c r="B38" s="16" t="s">
        <v>63</v>
      </c>
      <c r="C38" s="73">
        <v>60000</v>
      </c>
      <c r="D38" s="73">
        <v>0</v>
      </c>
      <c r="E38" s="73">
        <v>-40000</v>
      </c>
      <c r="F38" s="4">
        <v>0</v>
      </c>
      <c r="G38" s="4">
        <v>0</v>
      </c>
      <c r="H38" s="73">
        <f t="shared" si="3"/>
        <v>-40000</v>
      </c>
      <c r="I38" s="71">
        <f>+C38+H38</f>
        <v>20000</v>
      </c>
    </row>
    <row r="39" spans="2:9" x14ac:dyDescent="0.2">
      <c r="B39" s="16" t="s">
        <v>64</v>
      </c>
      <c r="C39" s="73">
        <v>15000</v>
      </c>
      <c r="D39" s="73">
        <v>0</v>
      </c>
      <c r="E39" s="4">
        <v>0</v>
      </c>
      <c r="F39" s="4">
        <v>0</v>
      </c>
      <c r="G39" s="4">
        <v>0</v>
      </c>
      <c r="H39" s="73">
        <f t="shared" si="3"/>
        <v>0</v>
      </c>
      <c r="I39" s="71">
        <f>+C39+H39</f>
        <v>15000</v>
      </c>
    </row>
    <row r="40" spans="2:9" x14ac:dyDescent="0.2">
      <c r="B40" s="16" t="s">
        <v>65</v>
      </c>
      <c r="C40" s="73">
        <v>100000</v>
      </c>
      <c r="D40" s="73">
        <v>320000</v>
      </c>
      <c r="E40" s="4">
        <v>0</v>
      </c>
      <c r="F40" s="4">
        <v>0</v>
      </c>
      <c r="G40" s="4">
        <v>0</v>
      </c>
      <c r="H40" s="73">
        <f>+D40+E40+F40+G40</f>
        <v>320000</v>
      </c>
      <c r="I40" s="71">
        <f>+C40+H40</f>
        <v>420000</v>
      </c>
    </row>
    <row r="41" spans="2:9" x14ac:dyDescent="0.2">
      <c r="B41" s="16" t="s">
        <v>66</v>
      </c>
      <c r="C41" s="73">
        <v>4500000</v>
      </c>
      <c r="D41" s="73">
        <v>1905738</v>
      </c>
      <c r="E41" s="4">
        <v>0</v>
      </c>
      <c r="F41" s="4">
        <v>0</v>
      </c>
      <c r="G41" s="4">
        <v>0</v>
      </c>
      <c r="H41" s="73">
        <f>+D41+E41+F41+G41</f>
        <v>1905738</v>
      </c>
      <c r="I41" s="71">
        <f t="shared" ref="I41" si="4">+C41+H41</f>
        <v>6405738</v>
      </c>
    </row>
    <row r="42" spans="2:9" x14ac:dyDescent="0.2">
      <c r="B42" s="17" t="s">
        <v>67</v>
      </c>
      <c r="C42" s="76">
        <f>SUM(C43:C51)</f>
        <v>0</v>
      </c>
      <c r="D42" s="76">
        <f>SUM(D43:D51)</f>
        <v>0</v>
      </c>
      <c r="E42" s="3">
        <v>0</v>
      </c>
      <c r="F42" s="3">
        <v>0</v>
      </c>
      <c r="G42" s="3">
        <v>0</v>
      </c>
      <c r="H42" s="76">
        <f>SUM(H43:H51)</f>
        <v>0</v>
      </c>
      <c r="I42" s="72">
        <f>SUM(I43:I51)</f>
        <v>0</v>
      </c>
    </row>
    <row r="43" spans="2:9" x14ac:dyDescent="0.2">
      <c r="B43" s="16" t="s">
        <v>68</v>
      </c>
      <c r="C43" s="73">
        <v>0</v>
      </c>
      <c r="D43" s="73">
        <v>0</v>
      </c>
      <c r="E43" s="4">
        <v>0</v>
      </c>
      <c r="F43" s="4">
        <v>0</v>
      </c>
      <c r="G43" s="4">
        <v>0</v>
      </c>
      <c r="H43" s="73">
        <v>0</v>
      </c>
      <c r="I43" s="71">
        <f>+C43+H43</f>
        <v>0</v>
      </c>
    </row>
    <row r="44" spans="2:9" x14ac:dyDescent="0.2">
      <c r="B44" s="16" t="s">
        <v>69</v>
      </c>
      <c r="C44" s="73">
        <v>0</v>
      </c>
      <c r="D44" s="73">
        <v>0</v>
      </c>
      <c r="E44" s="4">
        <v>0</v>
      </c>
      <c r="F44" s="4">
        <v>0</v>
      </c>
      <c r="G44" s="4">
        <v>0</v>
      </c>
      <c r="H44" s="73">
        <v>0</v>
      </c>
      <c r="I44" s="71">
        <f t="shared" ref="I44:I51" si="5">+C44+H44</f>
        <v>0</v>
      </c>
    </row>
    <row r="45" spans="2:9" x14ac:dyDescent="0.2">
      <c r="B45" s="16" t="s">
        <v>70</v>
      </c>
      <c r="C45" s="73">
        <v>0</v>
      </c>
      <c r="D45" s="73">
        <v>0</v>
      </c>
      <c r="E45" s="4">
        <v>0</v>
      </c>
      <c r="F45" s="4">
        <v>0</v>
      </c>
      <c r="G45" s="4">
        <v>0</v>
      </c>
      <c r="H45" s="73">
        <v>0</v>
      </c>
      <c r="I45" s="71">
        <f t="shared" si="5"/>
        <v>0</v>
      </c>
    </row>
    <row r="46" spans="2:9" x14ac:dyDescent="0.2">
      <c r="B46" s="16" t="s">
        <v>71</v>
      </c>
      <c r="C46" s="73">
        <v>0</v>
      </c>
      <c r="D46" s="73">
        <v>0</v>
      </c>
      <c r="E46" s="4">
        <v>0</v>
      </c>
      <c r="F46" s="4">
        <v>0</v>
      </c>
      <c r="G46" s="4">
        <v>0</v>
      </c>
      <c r="H46" s="73">
        <v>0</v>
      </c>
      <c r="I46" s="71">
        <f t="shared" si="5"/>
        <v>0</v>
      </c>
    </row>
    <row r="47" spans="2:9" x14ac:dyDescent="0.2">
      <c r="B47" s="16" t="s">
        <v>72</v>
      </c>
      <c r="C47" s="73">
        <v>0</v>
      </c>
      <c r="D47" s="73">
        <v>0</v>
      </c>
      <c r="E47" s="4">
        <v>0</v>
      </c>
      <c r="F47" s="4">
        <v>0</v>
      </c>
      <c r="G47" s="4">
        <v>0</v>
      </c>
      <c r="H47" s="73">
        <v>0</v>
      </c>
      <c r="I47" s="71">
        <f t="shared" si="5"/>
        <v>0</v>
      </c>
    </row>
    <row r="48" spans="2:9" x14ac:dyDescent="0.2">
      <c r="B48" s="16" t="s">
        <v>73</v>
      </c>
      <c r="C48" s="73">
        <v>0</v>
      </c>
      <c r="D48" s="73">
        <v>0</v>
      </c>
      <c r="E48" s="4">
        <v>0</v>
      </c>
      <c r="F48" s="4">
        <v>0</v>
      </c>
      <c r="G48" s="4">
        <v>0</v>
      </c>
      <c r="H48" s="73">
        <v>0</v>
      </c>
      <c r="I48" s="71">
        <f t="shared" si="5"/>
        <v>0</v>
      </c>
    </row>
    <row r="49" spans="2:9" x14ac:dyDescent="0.2">
      <c r="B49" s="16" t="s">
        <v>74</v>
      </c>
      <c r="C49" s="73">
        <v>0</v>
      </c>
      <c r="D49" s="73">
        <v>0</v>
      </c>
      <c r="E49" s="4">
        <v>0</v>
      </c>
      <c r="F49" s="4">
        <v>0</v>
      </c>
      <c r="G49" s="4">
        <v>0</v>
      </c>
      <c r="H49" s="73">
        <v>0</v>
      </c>
      <c r="I49" s="71">
        <f t="shared" si="5"/>
        <v>0</v>
      </c>
    </row>
    <row r="50" spans="2:9" x14ac:dyDescent="0.2">
      <c r="B50" s="16" t="s">
        <v>75</v>
      </c>
      <c r="C50" s="73">
        <v>0</v>
      </c>
      <c r="D50" s="73">
        <v>0</v>
      </c>
      <c r="E50" s="4">
        <v>0</v>
      </c>
      <c r="F50" s="4">
        <v>0</v>
      </c>
      <c r="G50" s="4">
        <v>0</v>
      </c>
      <c r="H50" s="73">
        <v>0</v>
      </c>
      <c r="I50" s="71">
        <f t="shared" si="5"/>
        <v>0</v>
      </c>
    </row>
    <row r="51" spans="2:9" x14ac:dyDescent="0.2">
      <c r="B51" s="16" t="s">
        <v>76</v>
      </c>
      <c r="C51" s="73">
        <v>0</v>
      </c>
      <c r="D51" s="73">
        <v>0</v>
      </c>
      <c r="E51" s="4">
        <v>0</v>
      </c>
      <c r="F51" s="4">
        <v>0</v>
      </c>
      <c r="G51" s="4">
        <v>0</v>
      </c>
      <c r="H51" s="73">
        <v>0</v>
      </c>
      <c r="I51" s="71">
        <f t="shared" si="5"/>
        <v>0</v>
      </c>
    </row>
    <row r="52" spans="2:9" x14ac:dyDescent="0.2">
      <c r="B52" s="17" t="s">
        <v>77</v>
      </c>
      <c r="C52" s="76">
        <f>SUM(C53:C61)</f>
        <v>2411775.58</v>
      </c>
      <c r="D52" s="76">
        <f>SUM(D53:D61)</f>
        <v>572989</v>
      </c>
      <c r="E52" s="3">
        <f>SUM(E53:E61)</f>
        <v>-1399579</v>
      </c>
      <c r="F52" s="3">
        <v>0</v>
      </c>
      <c r="G52" s="3">
        <v>0</v>
      </c>
      <c r="H52" s="76">
        <f>SUM(H53:H61)</f>
        <v>-826590</v>
      </c>
      <c r="I52" s="72">
        <f>SUM(I53:I61)</f>
        <v>1585185.58</v>
      </c>
    </row>
    <row r="53" spans="2:9" x14ac:dyDescent="0.2">
      <c r="B53" s="16" t="s">
        <v>78</v>
      </c>
      <c r="C53" s="73">
        <v>122000</v>
      </c>
      <c r="D53" s="73">
        <v>0</v>
      </c>
      <c r="E53" s="4">
        <v>-102657</v>
      </c>
      <c r="F53" s="4">
        <v>0</v>
      </c>
      <c r="G53" s="4">
        <v>0</v>
      </c>
      <c r="H53" s="73">
        <f>+D53+E53+F53+G53</f>
        <v>-102657</v>
      </c>
      <c r="I53" s="71">
        <f>+C53+H53</f>
        <v>19343</v>
      </c>
    </row>
    <row r="54" spans="2:9" x14ac:dyDescent="0.2">
      <c r="B54" s="16" t="s">
        <v>79</v>
      </c>
      <c r="C54" s="73">
        <v>0</v>
      </c>
      <c r="D54" s="73">
        <v>11500</v>
      </c>
      <c r="E54" s="4">
        <v>0</v>
      </c>
      <c r="F54" s="4">
        <v>0</v>
      </c>
      <c r="G54" s="4">
        <v>0</v>
      </c>
      <c r="H54" s="73">
        <f t="shared" ref="H54:H61" si="6">+D54+E54+F54+G54</f>
        <v>11500</v>
      </c>
      <c r="I54" s="71">
        <f t="shared" ref="I54:I61" si="7">+C54+H54</f>
        <v>11500</v>
      </c>
    </row>
    <row r="55" spans="2:9" x14ac:dyDescent="0.2">
      <c r="B55" s="16" t="s">
        <v>80</v>
      </c>
      <c r="C55" s="73">
        <v>0</v>
      </c>
      <c r="D55" s="73">
        <v>0</v>
      </c>
      <c r="E55" s="4">
        <v>0</v>
      </c>
      <c r="F55" s="4">
        <v>0</v>
      </c>
      <c r="G55" s="4">
        <v>0</v>
      </c>
      <c r="H55" s="73">
        <f t="shared" si="6"/>
        <v>0</v>
      </c>
      <c r="I55" s="71">
        <f t="shared" si="7"/>
        <v>0</v>
      </c>
    </row>
    <row r="56" spans="2:9" x14ac:dyDescent="0.2">
      <c r="B56" s="16" t="s">
        <v>81</v>
      </c>
      <c r="C56" s="73">
        <v>0</v>
      </c>
      <c r="D56" s="73">
        <v>409200</v>
      </c>
      <c r="E56" s="4">
        <v>0</v>
      </c>
      <c r="F56" s="4">
        <v>0</v>
      </c>
      <c r="G56" s="4">
        <v>0</v>
      </c>
      <c r="H56" s="73">
        <f t="shared" si="6"/>
        <v>409200</v>
      </c>
      <c r="I56" s="71">
        <f t="shared" si="7"/>
        <v>409200</v>
      </c>
    </row>
    <row r="57" spans="2:9" x14ac:dyDescent="0.2">
      <c r="B57" s="16" t="s">
        <v>82</v>
      </c>
      <c r="C57" s="73">
        <v>0</v>
      </c>
      <c r="D57" s="73">
        <v>0</v>
      </c>
      <c r="E57" s="4">
        <v>0</v>
      </c>
      <c r="F57" s="4">
        <v>0</v>
      </c>
      <c r="G57" s="4">
        <v>0</v>
      </c>
      <c r="H57" s="73">
        <f t="shared" si="6"/>
        <v>0</v>
      </c>
      <c r="I57" s="71">
        <f t="shared" si="7"/>
        <v>0</v>
      </c>
    </row>
    <row r="58" spans="2:9" x14ac:dyDescent="0.2">
      <c r="B58" s="16" t="s">
        <v>83</v>
      </c>
      <c r="C58" s="73">
        <v>2289775.58</v>
      </c>
      <c r="D58" s="73">
        <v>0</v>
      </c>
      <c r="E58" s="73">
        <v>-1296922</v>
      </c>
      <c r="F58" s="4">
        <v>0</v>
      </c>
      <c r="G58" s="4">
        <v>0</v>
      </c>
      <c r="H58" s="73">
        <f t="shared" si="6"/>
        <v>-1296922</v>
      </c>
      <c r="I58" s="71">
        <f t="shared" si="7"/>
        <v>992853.58000000007</v>
      </c>
    </row>
    <row r="59" spans="2:9" x14ac:dyDescent="0.2">
      <c r="B59" s="16" t="s">
        <v>84</v>
      </c>
      <c r="C59" s="73">
        <v>0</v>
      </c>
      <c r="D59" s="73">
        <v>0</v>
      </c>
      <c r="E59" s="4">
        <v>0</v>
      </c>
      <c r="F59" s="4">
        <v>0</v>
      </c>
      <c r="G59" s="4">
        <v>0</v>
      </c>
      <c r="H59" s="73">
        <f t="shared" si="6"/>
        <v>0</v>
      </c>
      <c r="I59" s="71">
        <f t="shared" si="7"/>
        <v>0</v>
      </c>
    </row>
    <row r="60" spans="2:9" x14ac:dyDescent="0.2">
      <c r="B60" s="16" t="s">
        <v>85</v>
      </c>
      <c r="C60" s="73">
        <v>0</v>
      </c>
      <c r="D60" s="73">
        <v>0</v>
      </c>
      <c r="E60" s="4">
        <v>0</v>
      </c>
      <c r="F60" s="4">
        <v>0</v>
      </c>
      <c r="G60" s="4">
        <v>0</v>
      </c>
      <c r="H60" s="73">
        <f t="shared" si="6"/>
        <v>0</v>
      </c>
      <c r="I60" s="71">
        <f t="shared" si="7"/>
        <v>0</v>
      </c>
    </row>
    <row r="61" spans="2:9" x14ac:dyDescent="0.2">
      <c r="B61" s="16" t="s">
        <v>86</v>
      </c>
      <c r="C61" s="73">
        <v>0</v>
      </c>
      <c r="D61" s="73">
        <v>152289</v>
      </c>
      <c r="E61" s="4">
        <v>0</v>
      </c>
      <c r="F61" s="4">
        <v>0</v>
      </c>
      <c r="G61" s="4">
        <v>0</v>
      </c>
      <c r="H61" s="73">
        <f t="shared" si="6"/>
        <v>152289</v>
      </c>
      <c r="I61" s="71">
        <f t="shared" si="7"/>
        <v>152289</v>
      </c>
    </row>
    <row r="62" spans="2:9" x14ac:dyDescent="0.2">
      <c r="B62" s="17" t="s">
        <v>87</v>
      </c>
      <c r="C62" s="76">
        <f>SUM(C63:C65)</f>
        <v>0</v>
      </c>
      <c r="D62" s="76">
        <f>SUM(D63:D65)</f>
        <v>0</v>
      </c>
      <c r="E62" s="3">
        <v>0</v>
      </c>
      <c r="F62" s="3">
        <v>0</v>
      </c>
      <c r="G62" s="3">
        <v>0</v>
      </c>
      <c r="H62" s="76">
        <f>SUM(H63:H65)</f>
        <v>0</v>
      </c>
      <c r="I62" s="72">
        <f>SUM(I63:I65)</f>
        <v>0</v>
      </c>
    </row>
    <row r="63" spans="2:9" x14ac:dyDescent="0.2">
      <c r="B63" s="16" t="s">
        <v>88</v>
      </c>
      <c r="C63" s="73">
        <v>0</v>
      </c>
      <c r="D63" s="73">
        <v>0</v>
      </c>
      <c r="E63" s="4">
        <v>0</v>
      </c>
      <c r="F63" s="4">
        <v>0</v>
      </c>
      <c r="G63" s="4">
        <v>0</v>
      </c>
      <c r="H63" s="73">
        <v>0</v>
      </c>
      <c r="I63" s="71">
        <f>+C63+H63</f>
        <v>0</v>
      </c>
    </row>
    <row r="64" spans="2:9" x14ac:dyDescent="0.2">
      <c r="B64" s="16" t="s">
        <v>89</v>
      </c>
      <c r="C64" s="73">
        <v>0</v>
      </c>
      <c r="D64" s="73">
        <v>0</v>
      </c>
      <c r="E64" s="4">
        <v>0</v>
      </c>
      <c r="F64" s="4">
        <v>0</v>
      </c>
      <c r="G64" s="4">
        <v>0</v>
      </c>
      <c r="H64" s="73">
        <v>0</v>
      </c>
      <c r="I64" s="71">
        <f t="shared" ref="I64:I65" si="8">+C64+H64</f>
        <v>0</v>
      </c>
    </row>
    <row r="65" spans="2:9" x14ac:dyDescent="0.2">
      <c r="B65" s="16" t="s">
        <v>90</v>
      </c>
      <c r="C65" s="73">
        <v>0</v>
      </c>
      <c r="D65" s="73">
        <v>0</v>
      </c>
      <c r="E65" s="4">
        <v>0</v>
      </c>
      <c r="F65" s="4">
        <v>0</v>
      </c>
      <c r="G65" s="4">
        <v>0</v>
      </c>
      <c r="H65" s="73">
        <v>0</v>
      </c>
      <c r="I65" s="71">
        <f t="shared" si="8"/>
        <v>0</v>
      </c>
    </row>
    <row r="66" spans="2:9" x14ac:dyDescent="0.2">
      <c r="B66" s="17" t="s">
        <v>91</v>
      </c>
      <c r="C66" s="76">
        <f>SUM(C67:C73)</f>
        <v>600000</v>
      </c>
      <c r="D66" s="76">
        <f>SUM(D67:D73)</f>
        <v>0</v>
      </c>
      <c r="E66" s="3">
        <v>0</v>
      </c>
      <c r="F66" s="3">
        <v>0</v>
      </c>
      <c r="G66" s="3">
        <v>0</v>
      </c>
      <c r="H66" s="76">
        <f>SUM(H67:H73)</f>
        <v>0</v>
      </c>
      <c r="I66" s="72">
        <f>SUM(I67:I73)</f>
        <v>600000</v>
      </c>
    </row>
    <row r="67" spans="2:9" x14ac:dyDescent="0.2">
      <c r="B67" s="16" t="s">
        <v>92</v>
      </c>
      <c r="C67" s="73">
        <v>0</v>
      </c>
      <c r="D67" s="73">
        <v>0</v>
      </c>
      <c r="E67" s="4">
        <v>0</v>
      </c>
      <c r="F67" s="4">
        <v>0</v>
      </c>
      <c r="G67" s="4">
        <v>0</v>
      </c>
      <c r="H67" s="73">
        <v>0</v>
      </c>
      <c r="I67" s="71">
        <v>0</v>
      </c>
    </row>
    <row r="68" spans="2:9" x14ac:dyDescent="0.2">
      <c r="B68" s="16" t="s">
        <v>93</v>
      </c>
      <c r="C68" s="73">
        <v>0</v>
      </c>
      <c r="D68" s="73">
        <v>0</v>
      </c>
      <c r="E68" s="4">
        <v>0</v>
      </c>
      <c r="F68" s="4">
        <v>0</v>
      </c>
      <c r="G68" s="4">
        <v>0</v>
      </c>
      <c r="H68" s="73">
        <v>0</v>
      </c>
      <c r="I68" s="71">
        <v>0</v>
      </c>
    </row>
    <row r="69" spans="2:9" x14ac:dyDescent="0.2">
      <c r="B69" s="16" t="s">
        <v>94</v>
      </c>
      <c r="C69" s="73">
        <v>0</v>
      </c>
      <c r="D69" s="73">
        <v>0</v>
      </c>
      <c r="E69" s="4">
        <v>0</v>
      </c>
      <c r="F69" s="4">
        <v>0</v>
      </c>
      <c r="G69" s="4">
        <v>0</v>
      </c>
      <c r="H69" s="73">
        <v>0</v>
      </c>
      <c r="I69" s="71">
        <v>0</v>
      </c>
    </row>
    <row r="70" spans="2:9" x14ac:dyDescent="0.2">
      <c r="B70" s="16" t="s">
        <v>95</v>
      </c>
      <c r="C70" s="73">
        <v>0</v>
      </c>
      <c r="D70" s="73">
        <v>0</v>
      </c>
      <c r="E70" s="4">
        <v>0</v>
      </c>
      <c r="F70" s="4">
        <v>0</v>
      </c>
      <c r="G70" s="4">
        <v>0</v>
      </c>
      <c r="H70" s="73">
        <v>0</v>
      </c>
      <c r="I70" s="71">
        <v>0</v>
      </c>
    </row>
    <row r="71" spans="2:9" x14ac:dyDescent="0.2">
      <c r="B71" s="16" t="s">
        <v>96</v>
      </c>
      <c r="C71" s="73">
        <v>0</v>
      </c>
      <c r="D71" s="73">
        <v>0</v>
      </c>
      <c r="E71" s="4">
        <v>0</v>
      </c>
      <c r="F71" s="4">
        <v>0</v>
      </c>
      <c r="G71" s="4">
        <v>0</v>
      </c>
      <c r="H71" s="73">
        <v>0</v>
      </c>
      <c r="I71" s="71">
        <v>0</v>
      </c>
    </row>
    <row r="72" spans="2:9" x14ac:dyDescent="0.2">
      <c r="B72" s="16" t="s">
        <v>97</v>
      </c>
      <c r="C72" s="73">
        <v>0</v>
      </c>
      <c r="D72" s="73">
        <v>0</v>
      </c>
      <c r="E72" s="4">
        <v>0</v>
      </c>
      <c r="F72" s="4">
        <v>0</v>
      </c>
      <c r="G72" s="4">
        <v>0</v>
      </c>
      <c r="H72" s="73">
        <v>0</v>
      </c>
      <c r="I72" s="71">
        <v>0</v>
      </c>
    </row>
    <row r="73" spans="2:9" x14ac:dyDescent="0.2">
      <c r="B73" s="16" t="s">
        <v>98</v>
      </c>
      <c r="C73" s="73">
        <v>600000</v>
      </c>
      <c r="D73" s="73">
        <v>0</v>
      </c>
      <c r="E73" s="4">
        <v>0</v>
      </c>
      <c r="F73" s="4">
        <v>0</v>
      </c>
      <c r="G73" s="4">
        <v>0</v>
      </c>
      <c r="H73" s="73">
        <v>0</v>
      </c>
      <c r="I73" s="71">
        <f>+C73+H73</f>
        <v>600000</v>
      </c>
    </row>
    <row r="74" spans="2:9" x14ac:dyDescent="0.2">
      <c r="B74" s="17" t="s">
        <v>99</v>
      </c>
      <c r="C74" s="76">
        <f>SUM(C75:C77)</f>
        <v>0</v>
      </c>
      <c r="D74" s="76">
        <f>SUM(D75:D77)</f>
        <v>0</v>
      </c>
      <c r="E74" s="3">
        <v>0</v>
      </c>
      <c r="F74" s="3">
        <v>0</v>
      </c>
      <c r="G74" s="3">
        <v>0</v>
      </c>
      <c r="H74" s="76">
        <f>SUM(H75:H77)</f>
        <v>0</v>
      </c>
      <c r="I74" s="72">
        <f>SUM(I75:I77)</f>
        <v>0</v>
      </c>
    </row>
    <row r="75" spans="2:9" x14ac:dyDescent="0.2">
      <c r="B75" s="16" t="s">
        <v>100</v>
      </c>
      <c r="C75" s="73">
        <v>0</v>
      </c>
      <c r="D75" s="73">
        <v>0</v>
      </c>
      <c r="E75" s="4">
        <v>0</v>
      </c>
      <c r="F75" s="4">
        <v>0</v>
      </c>
      <c r="G75" s="4">
        <v>0</v>
      </c>
      <c r="H75" s="73">
        <v>0</v>
      </c>
      <c r="I75" s="71">
        <v>0</v>
      </c>
    </row>
    <row r="76" spans="2:9" x14ac:dyDescent="0.2">
      <c r="B76" s="16" t="s">
        <v>101</v>
      </c>
      <c r="C76" s="73">
        <v>0</v>
      </c>
      <c r="D76" s="73">
        <v>0</v>
      </c>
      <c r="E76" s="4">
        <v>0</v>
      </c>
      <c r="F76" s="4">
        <v>0</v>
      </c>
      <c r="G76" s="4">
        <v>0</v>
      </c>
      <c r="H76" s="73">
        <v>0</v>
      </c>
      <c r="I76" s="71">
        <v>0</v>
      </c>
    </row>
    <row r="77" spans="2:9" x14ac:dyDescent="0.2">
      <c r="B77" s="16" t="s">
        <v>102</v>
      </c>
      <c r="C77" s="73">
        <v>0</v>
      </c>
      <c r="D77" s="73">
        <v>0</v>
      </c>
      <c r="E77" s="4">
        <v>0</v>
      </c>
      <c r="F77" s="4">
        <v>0</v>
      </c>
      <c r="G77" s="4">
        <v>0</v>
      </c>
      <c r="H77" s="73">
        <v>0</v>
      </c>
      <c r="I77" s="71">
        <v>0</v>
      </c>
    </row>
    <row r="78" spans="2:9" x14ac:dyDescent="0.2">
      <c r="B78" s="17" t="s">
        <v>103</v>
      </c>
      <c r="C78" s="76">
        <f>SUM(C79:C85)</f>
        <v>0</v>
      </c>
      <c r="D78" s="76">
        <f>SUM(D79:D85)</f>
        <v>0</v>
      </c>
      <c r="E78" s="3">
        <v>0</v>
      </c>
      <c r="F78" s="3">
        <v>0</v>
      </c>
      <c r="G78" s="3">
        <v>0</v>
      </c>
      <c r="H78" s="76">
        <f>SUM(H79:H85)</f>
        <v>0</v>
      </c>
      <c r="I78" s="72">
        <f>SUM(I79:I85)</f>
        <v>0</v>
      </c>
    </row>
    <row r="79" spans="2:9" x14ac:dyDescent="0.2">
      <c r="B79" s="16" t="s">
        <v>104</v>
      </c>
      <c r="C79" s="73">
        <v>0</v>
      </c>
      <c r="D79" s="73">
        <v>0</v>
      </c>
      <c r="E79" s="4">
        <v>0</v>
      </c>
      <c r="F79" s="4">
        <v>0</v>
      </c>
      <c r="G79" s="4">
        <v>0</v>
      </c>
      <c r="H79" s="73">
        <v>0</v>
      </c>
      <c r="I79" s="71">
        <v>0</v>
      </c>
    </row>
    <row r="80" spans="2:9" x14ac:dyDescent="0.2">
      <c r="B80" s="16" t="s">
        <v>105</v>
      </c>
      <c r="C80" s="73">
        <v>0</v>
      </c>
      <c r="D80" s="73">
        <v>0</v>
      </c>
      <c r="E80" s="4">
        <v>0</v>
      </c>
      <c r="F80" s="4">
        <v>0</v>
      </c>
      <c r="G80" s="4">
        <v>0</v>
      </c>
      <c r="H80" s="73">
        <v>0</v>
      </c>
      <c r="I80" s="71">
        <v>0</v>
      </c>
    </row>
    <row r="81" spans="2:9" x14ac:dyDescent="0.2">
      <c r="B81" s="16" t="s">
        <v>106</v>
      </c>
      <c r="C81" s="73">
        <v>0</v>
      </c>
      <c r="D81" s="73">
        <v>0</v>
      </c>
      <c r="E81" s="4">
        <v>0</v>
      </c>
      <c r="F81" s="4">
        <v>0</v>
      </c>
      <c r="G81" s="4">
        <v>0</v>
      </c>
      <c r="H81" s="73">
        <v>0</v>
      </c>
      <c r="I81" s="71">
        <v>0</v>
      </c>
    </row>
    <row r="82" spans="2:9" x14ac:dyDescent="0.2">
      <c r="B82" s="16" t="s">
        <v>107</v>
      </c>
      <c r="C82" s="73">
        <v>0</v>
      </c>
      <c r="D82" s="73">
        <v>0</v>
      </c>
      <c r="E82" s="4">
        <v>0</v>
      </c>
      <c r="F82" s="4">
        <v>0</v>
      </c>
      <c r="G82" s="4">
        <v>0</v>
      </c>
      <c r="H82" s="73">
        <v>0</v>
      </c>
      <c r="I82" s="71">
        <v>0</v>
      </c>
    </row>
    <row r="83" spans="2:9" x14ac:dyDescent="0.2">
      <c r="B83" s="16" t="s">
        <v>108</v>
      </c>
      <c r="C83" s="73">
        <v>0</v>
      </c>
      <c r="D83" s="73">
        <v>0</v>
      </c>
      <c r="E83" s="4">
        <v>0</v>
      </c>
      <c r="F83" s="4">
        <v>0</v>
      </c>
      <c r="G83" s="4">
        <v>0</v>
      </c>
      <c r="H83" s="73">
        <v>0</v>
      </c>
      <c r="I83" s="71">
        <v>0</v>
      </c>
    </row>
    <row r="84" spans="2:9" x14ac:dyDescent="0.2">
      <c r="B84" s="16" t="s">
        <v>109</v>
      </c>
      <c r="C84" s="73">
        <v>0</v>
      </c>
      <c r="D84" s="73">
        <v>0</v>
      </c>
      <c r="E84" s="4">
        <v>0</v>
      </c>
      <c r="F84" s="4">
        <v>0</v>
      </c>
      <c r="G84" s="4">
        <v>0</v>
      </c>
      <c r="H84" s="73">
        <v>0</v>
      </c>
      <c r="I84" s="71">
        <v>0</v>
      </c>
    </row>
    <row r="85" spans="2:9" x14ac:dyDescent="0.2">
      <c r="B85" s="16" t="s">
        <v>110</v>
      </c>
      <c r="C85" s="73">
        <v>0</v>
      </c>
      <c r="D85" s="73">
        <v>0</v>
      </c>
      <c r="E85" s="4">
        <v>0</v>
      </c>
      <c r="F85" s="4">
        <v>0</v>
      </c>
      <c r="G85" s="4">
        <v>0</v>
      </c>
      <c r="H85" s="73">
        <v>0</v>
      </c>
      <c r="I85" s="71">
        <v>0</v>
      </c>
    </row>
    <row r="86" spans="2:9" x14ac:dyDescent="0.2">
      <c r="B86" s="10"/>
      <c r="C86" s="76"/>
      <c r="D86" s="76"/>
      <c r="E86" s="4"/>
      <c r="F86" s="4"/>
      <c r="G86" s="4"/>
      <c r="H86" s="76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600000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73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73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73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73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73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73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73">
        <v>600000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activeCell="B2" sqref="B2:F3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COMITÉ MUNICIPAL DE AGUA POTABLEY ALCANTARILLADO JUVENTINO ROSAS</v>
      </c>
      <c r="C1" s="80"/>
      <c r="D1" s="80"/>
      <c r="E1" s="40" t="s">
        <v>0</v>
      </c>
      <c r="F1" s="41">
        <f>'Notas de Disciplina Financiera'!D1</f>
        <v>2025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Abril al 30 de Septiembre de 2025</v>
      </c>
      <c r="C3" s="80"/>
      <c r="D3" s="80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9" t="str">
        <f>B1</f>
        <v>COMITÉ MUNICIPAL DE AGUA POTABLEY ALCANTARILLADO JUVENTINO ROSAS</v>
      </c>
      <c r="C6" s="90"/>
      <c r="D6" s="90"/>
      <c r="E6" s="90"/>
      <c r="F6" s="91"/>
    </row>
    <row r="7" spans="1:6" x14ac:dyDescent="0.2">
      <c r="B7" s="92" t="s">
        <v>114</v>
      </c>
      <c r="C7" s="93"/>
      <c r="D7" s="93"/>
      <c r="E7" s="93"/>
      <c r="F7" s="94"/>
    </row>
    <row r="8" spans="1:6" x14ac:dyDescent="0.2">
      <c r="B8" s="95" t="s">
        <v>156</v>
      </c>
      <c r="C8" s="96"/>
      <c r="D8" s="96"/>
      <c r="E8" s="96"/>
      <c r="F8" s="97"/>
    </row>
    <row r="9" spans="1:6" ht="22.5" x14ac:dyDescent="0.2">
      <c r="B9" s="87" t="s">
        <v>115</v>
      </c>
      <c r="C9" s="88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7"/>
      <c r="C10" s="88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6" spans="3:3" x14ac:dyDescent="0.2">
      <c r="C36" s="77" t="s">
        <v>153</v>
      </c>
    </row>
    <row r="37" spans="3:3" x14ac:dyDescent="0.2">
      <c r="C37" s="77" t="s">
        <v>154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fitToHeight="0" orientation="landscape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D41" sqref="D4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COMITÉ MUNICIPAL DE AGUA POTABLEY ALCANTARILLADO JUVENTINO ROSAS</v>
      </c>
      <c r="C1" s="80"/>
      <c r="D1" s="80"/>
      <c r="E1" s="40" t="s">
        <v>0</v>
      </c>
      <c r="F1" s="41">
        <f>'Notas de Disciplina Financiera'!D1</f>
        <v>2025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Abril al 30 de Septiembre de 2025</v>
      </c>
      <c r="C3" s="80"/>
      <c r="D3" s="80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7" spans="3:3" x14ac:dyDescent="0.2">
      <c r="C17" s="43" t="s">
        <v>150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B1" sqref="B1:G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COMITÉ MUNICIPAL DE AGUA POTABLEY ALCANTARILLADO JUVENTINO ROSAS</v>
      </c>
      <c r="C1" s="80"/>
      <c r="D1" s="80"/>
      <c r="E1" s="40" t="s">
        <v>0</v>
      </c>
      <c r="F1" s="41">
        <f>'Notas de Disciplina Financiera'!D1</f>
        <v>2025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Abril al 30 de Septiembre de 2025</v>
      </c>
      <c r="C3" s="80"/>
      <c r="D3" s="80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17" spans="3:3" x14ac:dyDescent="0.2">
      <c r="C17" s="43" t="s">
        <v>151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tabSelected="1" workbookViewId="0">
      <selection activeCell="B1" sqref="B1:F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0" t="str">
        <f>'Notas de Disciplina Financiera'!A1</f>
        <v>COMITÉ MUNICIPAL DE AGUA POTABLEY ALCANTARILLADO JUVENTINO ROSAS</v>
      </c>
      <c r="C1" s="80"/>
      <c r="D1" s="80"/>
      <c r="E1" s="40" t="s">
        <v>0</v>
      </c>
      <c r="F1" s="41">
        <f>'Notas de Disciplina Financiera'!D1</f>
        <v>2025</v>
      </c>
    </row>
    <row r="2" spans="1:6" x14ac:dyDescent="0.2">
      <c r="B2" s="80" t="s">
        <v>1</v>
      </c>
      <c r="C2" s="80"/>
      <c r="D2" s="80"/>
      <c r="E2" s="40" t="s">
        <v>2</v>
      </c>
      <c r="F2" s="41" t="str">
        <f>'Notas de Disciplina Financiera'!D2</f>
        <v>Trimestral</v>
      </c>
    </row>
    <row r="3" spans="1:6" x14ac:dyDescent="0.2">
      <c r="B3" s="80" t="str">
        <f>'Notas de Disciplina Financiera'!A3</f>
        <v>Correspondiente del 01 de Abril al 30 de Septiembre de 2025</v>
      </c>
      <c r="C3" s="80"/>
      <c r="D3" s="80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1" spans="1:6" x14ac:dyDescent="0.2">
      <c r="C11" s="43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purl.org/dc/dcmitype/"/>
    <ds:schemaRef ds:uri="0c865bf4-0f22-4e4d-b041-7b0c1657e5a8"/>
    <ds:schemaRef ds:uri="http://purl.org/dc/elements/1.1/"/>
    <ds:schemaRef ds:uri="6aa8a68a-ab09-4ac8-a697-fdce915bc567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PC1</cp:lastModifiedBy>
  <cp:revision/>
  <cp:lastPrinted>2025-10-15T21:13:00Z</cp:lastPrinted>
  <dcterms:created xsi:type="dcterms:W3CDTF">2024-03-15T21:50:03Z</dcterms:created>
  <dcterms:modified xsi:type="dcterms:W3CDTF">2025-10-15T21:13:07Z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